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MAP Réunion Père Lachaise RAF " sheetId="1" r:id="rId4"/>
  </sheets>
</workbook>
</file>

<file path=xl/sharedStrings.xml><?xml version="1.0" encoding="utf-8"?>
<sst xmlns="http://schemas.openxmlformats.org/spreadsheetml/2006/main" uniqueCount="154">
  <si>
    <t>MERCI de remplir les cases jaunes ;-)</t>
  </si>
  <si>
    <t xml:space="preserve">Groupe :  </t>
  </si>
  <si>
    <t>AMAP REUNION - PÈRE LACHAISE</t>
  </si>
  <si>
    <t>Bon de commande à renvoyer avec le chèque d'acompte à :</t>
  </si>
  <si>
    <t xml:space="preserve">Prénom Nom :  </t>
  </si>
  <si>
    <t>Bruno BARWISE - 49 rue du Sergent Bauchat, 75012 Paris</t>
  </si>
  <si>
    <t xml:space="preserve">Téléphone :  </t>
  </si>
  <si>
    <r>
      <rPr>
        <sz val="11"/>
        <color indexed="14"/>
        <rFont val="Calibri"/>
      </rPr>
      <t>Ordre du chèque d'acompte : “Bruno Barwise"</t>
    </r>
  </si>
  <si>
    <t xml:space="preserve">Adresse Mail :  </t>
  </si>
  <si>
    <r>
      <rPr>
        <sz val="11"/>
        <color indexed="8"/>
        <rFont val="Calibri"/>
      </rPr>
      <t xml:space="preserve">par messagerie à : </t>
    </r>
    <r>
      <rPr>
        <u val="single"/>
        <sz val="11"/>
        <color indexed="13"/>
        <rFont val="Calibri"/>
      </rPr>
      <t>rafperelachaise@yahoo.fr</t>
    </r>
  </si>
  <si>
    <t>AVANT le 31 MAI 2015 - dernier délai</t>
  </si>
  <si>
    <t>conditionnement reel</t>
  </si>
  <si>
    <t>Prix Unit. Estimé 2015</t>
  </si>
  <si>
    <t>Prix Unit. Réel 2015</t>
  </si>
  <si>
    <t>conditionnement proposé par l’AMAP</t>
  </si>
  <si>
    <t>unité</t>
  </si>
  <si>
    <t>Prix Unit. Estimé</t>
  </si>
  <si>
    <t>Qté</t>
  </si>
  <si>
    <t>Total</t>
  </si>
  <si>
    <t>PICHOULETTES (outres de vin)</t>
  </si>
  <si>
    <t>Corbieres</t>
  </si>
  <si>
    <t>La Belle Vie  Cellier de Ségur   rouge  a.o.c.  Bio</t>
  </si>
  <si>
    <t>10 litres</t>
  </si>
  <si>
    <t>cubi de 10 litres</t>
  </si>
  <si>
    <t>S.Chinianais</t>
  </si>
  <si>
    <t>Lou carignan D. Marquise des Mûres  rouge  v.d.p. bio libre.</t>
  </si>
  <si>
    <t>De minerve</t>
  </si>
  <si>
    <t>Domaine de Cavaillès  rouge v.d.t.</t>
  </si>
  <si>
    <t>VINS ROUGES BOUCHÉS</t>
  </si>
  <si>
    <t>Corbières vdF</t>
  </si>
  <si>
    <t>Fuzitu 2013  John Schmitt bio libre et naturel - Aude</t>
  </si>
  <si>
    <t>carton de 6 x 0,75L</t>
  </si>
  <si>
    <t>carton de 6</t>
  </si>
  <si>
    <t>Fitou aoc</t>
  </si>
  <si>
    <t>Fitou 2008 D. Maria Fita biodyn.libre - Aude</t>
  </si>
  <si>
    <t>Saint Chiniannais vdf</t>
  </si>
  <si>
    <t>Vin d'Oeillade 2013 Thierry Navarre  bio libre - Hérault</t>
  </si>
  <si>
    <t>Corbières a.o.c.</t>
  </si>
  <si>
    <t>La belle vie 2012  domaine de Ségur   bio - Hérault</t>
  </si>
  <si>
    <t>Tradition 2011   Dom. La Rune - Aude</t>
  </si>
  <si>
    <t>Minervois a.o.c.</t>
  </si>
  <si>
    <t>Coralie 2011   Dom. Cavaillès - Hérault</t>
  </si>
  <si>
    <t>Vieux Carignans 2013   Dom. Vordy Mayrannes  Bio - Hérault</t>
  </si>
  <si>
    <t>Saint Chinian a.o.C</t>
  </si>
  <si>
    <t>Métiss 2010  Dom. Marquise des Mûres bio libre - Hérault</t>
  </si>
  <si>
    <t>Pays d'Oc vin de pays</t>
  </si>
  <si>
    <t>Bien luné 2013  Terre des Chardons  Costières  biodyn. - Gard</t>
  </si>
  <si>
    <t xml:space="preserve">VINS BLANCS BOUCHÉS </t>
  </si>
  <si>
    <t>V.d.pays</t>
  </si>
  <si>
    <t>Clairette 2011  Chardons  S. Marie des costières  biodyn. - Gard</t>
  </si>
  <si>
    <t>C.loire aoc</t>
  </si>
  <si>
    <t>Muscadet sur lie 2010 Chateau de l'Ecochère  - Loire Atlantique</t>
  </si>
  <si>
    <t>Priorat</t>
  </si>
  <si>
    <t>Solà Fred  Cellier Mas Roig - Espagne</t>
  </si>
  <si>
    <t>VIN DOUX naturel</t>
  </si>
  <si>
    <t xml:space="preserve">Muscat de Rivesaltes a.o.c.  Les Vignerons du Vallespir  </t>
  </si>
  <si>
    <t xml:space="preserve">FRUITS </t>
  </si>
  <si>
    <t>Jus de raisin Muscat - bio - K. Riman - Vaucluse</t>
  </si>
  <si>
    <t>carton de 6 x 1L</t>
  </si>
  <si>
    <t>Jus de cerise - bio - Terre des Chardons - Gard</t>
  </si>
  <si>
    <t>Jus de poire - bio libre - H. Poulain "Fruit ď Avenir"  - Vaucluse</t>
  </si>
  <si>
    <t>Purée de châtaignes au naturel Caracoles - bio libre - Ardèche</t>
  </si>
  <si>
    <t>12 pots de 370g</t>
  </si>
  <si>
    <t>1 pot</t>
  </si>
  <si>
    <t>Creme de châtaignes au naturel pisse renard - bio libre - Ardèche</t>
  </si>
  <si>
    <t>Eau de fleurs ďoranger - bio - (Dom. de Segur)</t>
  </si>
  <si>
    <t>1 bouteille de 200mL</t>
  </si>
  <si>
    <t>1 bouteille</t>
  </si>
  <si>
    <t>Confiture de raisin Muscat - bio - K. Riman - Vaucluse</t>
  </si>
  <si>
    <t>6 pots de 345g</t>
  </si>
  <si>
    <t>HUILES</t>
  </si>
  <si>
    <t>Huile de tournesol bio - Thibaud Gery - Drôme</t>
  </si>
  <si>
    <t>pichoulette 5L</t>
  </si>
  <si>
    <t>Huile de colza bio - Thibaud Gery - Drôme</t>
  </si>
  <si>
    <t>Huile d’olive terroir du Priorat  a.o.c Siurana  (Espagne)</t>
  </si>
  <si>
    <t>ANCHOIS DE COLLIOURE</t>
  </si>
  <si>
    <t>Tapenade verte de Collioure - Desclaux</t>
  </si>
  <si>
    <t>12 pots de 90g</t>
  </si>
  <si>
    <t>Tapenade noire de Collioure - Desclaux</t>
  </si>
  <si>
    <t>L'anchoïade - Desclaux</t>
  </si>
  <si>
    <t>12 pots de 85g</t>
  </si>
  <si>
    <r>
      <rPr>
        <u val="single"/>
        <sz val="11"/>
        <color indexed="8"/>
        <rFont val="Calibri"/>
      </rPr>
      <t>CONSERVES ARTISANALES</t>
    </r>
    <r>
      <rPr>
        <sz val="11"/>
        <color indexed="8"/>
        <rFont val="Calibri"/>
      </rPr>
      <t xml:space="preserve"> </t>
    </r>
  </si>
  <si>
    <t>Cassoulet de porc</t>
  </si>
  <si>
    <t>12 boites de 840 g</t>
  </si>
  <si>
    <t>1 boite</t>
  </si>
  <si>
    <t>DE L'AUDE</t>
  </si>
  <si>
    <t>Cassoulet de canard</t>
  </si>
  <si>
    <t>Jean MOREJON</t>
  </si>
  <si>
    <t>Confit de canard</t>
  </si>
  <si>
    <t>CALTELNAUDARY</t>
  </si>
  <si>
    <t>Daube de bœuf</t>
  </si>
  <si>
    <t>Pot au feu (sans pomme de terre)</t>
  </si>
  <si>
    <t>Gésiers d'oie confits</t>
  </si>
  <si>
    <t>12 boites de 250 g</t>
  </si>
  <si>
    <t>Boudin</t>
  </si>
  <si>
    <t>Jambonneau</t>
  </si>
  <si>
    <t>Pâté de couennes (l'emblème)</t>
  </si>
  <si>
    <t>Pâté de campagne</t>
  </si>
  <si>
    <t>Pâté de foie de volaille</t>
  </si>
  <si>
    <t>Rillettes de canard</t>
  </si>
  <si>
    <t>Foie gras entier</t>
  </si>
  <si>
    <t>6 verrines de 200 g</t>
  </si>
  <si>
    <t>Jambon</t>
  </si>
  <si>
    <t>la pièce</t>
  </si>
  <si>
    <t>la piece</t>
  </si>
  <si>
    <t>Saucisse</t>
  </si>
  <si>
    <t>Gaec Caudemique Plaigne</t>
  </si>
  <si>
    <t xml:space="preserve">Foie gras entier </t>
  </si>
  <si>
    <t>1 verrine</t>
  </si>
  <si>
    <t>FROMAGES</t>
  </si>
  <si>
    <t>Tomme de brebis Gaec de Faral Aveyron (quasi bio) 16,60 le kg</t>
  </si>
  <si>
    <t>2 tommes ~ 5 kg</t>
  </si>
  <si>
    <t>1/2 tomme = 1,25kg</t>
  </si>
  <si>
    <t>La 1/2 part de 1,250 kg</t>
  </si>
  <si>
    <t>Comté - Union des Fruitières Bio-Comtoises - Jura 12,84 le kg</t>
  </si>
  <si>
    <t>1 meule ~ 40 kg</t>
  </si>
  <si>
    <t>1/16 = 2.5 kg</t>
  </si>
  <si>
    <t>part d'environ 2.5 kg</t>
  </si>
  <si>
    <t>MIEL</t>
  </si>
  <si>
    <t>Garrigues - bio libre - Thierry Galiano</t>
  </si>
  <si>
    <t>6 pots de 500g</t>
  </si>
  <si>
    <t>Camargue - bio libre - Thierry Galiano</t>
  </si>
  <si>
    <t>Lavande - bio libre - Thierry Galiano</t>
  </si>
  <si>
    <t>PÂTES</t>
  </si>
  <si>
    <t xml:space="preserve">Fusillis semi-complètes - bio - Thibaud Gery	</t>
  </si>
  <si>
    <t xml:space="preserve">carton de 3 Kg </t>
  </si>
  <si>
    <t>3 kg</t>
  </si>
  <si>
    <t>RiZ BIO de CAMARGUE</t>
  </si>
  <si>
    <t>Riz long ½ complet</t>
  </si>
  <si>
    <t>carton de 8 x 1 Kg</t>
  </si>
  <si>
    <t>1 kg</t>
  </si>
  <si>
    <t>Domaine de Beaujeu</t>
  </si>
  <si>
    <t>Riz long blanc</t>
  </si>
  <si>
    <t>Riz long rouge complet</t>
  </si>
  <si>
    <t>PRODUITS BIOSENS</t>
  </si>
  <si>
    <t>liquide vaisselle, main (romarin)</t>
  </si>
  <si>
    <t>6 x 1L</t>
  </si>
  <si>
    <t>1 litre</t>
  </si>
  <si>
    <t>Cosmétiques et produits d’entretien</t>
  </si>
  <si>
    <t>2 x 5L</t>
  </si>
  <si>
    <t>5 litres</t>
  </si>
  <si>
    <t>écologiques</t>
  </si>
  <si>
    <t>nettoyant multi-usage pour sols et surfaces (romarin)</t>
  </si>
  <si>
    <t>Marseille</t>
  </si>
  <si>
    <t>lessive liquide, machine (lavandin)</t>
  </si>
  <si>
    <t>assouplissant, machine (lavandin)</t>
  </si>
  <si>
    <t>4 x 5L</t>
  </si>
  <si>
    <t>Savon liquide de marseille Mains</t>
  </si>
  <si>
    <t>gel douche cheveux et corps (lavande)</t>
  </si>
  <si>
    <t>shampoing usage fréquent (lavande et eaux florales)</t>
  </si>
  <si>
    <t>Participation Location de la salle pour le distribution RAF en Octobre 2015</t>
  </si>
  <si>
    <t>TOTAL COMMANDE :</t>
  </si>
  <si>
    <t>Chèque d'acompte 50% de la commande :</t>
  </si>
  <si>
    <t xml:space="preserve">Solde à payer à la livraison : 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</si>
</sst>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0.0"/>
    <numFmt numFmtId="60" formatCode="#,##0.00&quot; €&quot;"/>
    <numFmt numFmtId="61" formatCode="[$€-2]#,##0.00;[Red][$€-2]#,##0.00"/>
  </numFmts>
  <fonts count="19">
    <font>
      <sz val="12"/>
      <color indexed="8"/>
      <name val="Verdana"/>
    </font>
    <font>
      <sz val="12"/>
      <color indexed="8"/>
      <name val="Verdana"/>
    </font>
    <font>
      <sz val="11"/>
      <color indexed="8"/>
      <name val="Calibri"/>
    </font>
    <font>
      <sz val="12"/>
      <color indexed="8"/>
      <name val="Helvetica"/>
    </font>
    <font>
      <sz val="15"/>
      <color indexed="8"/>
      <name val="Verdana"/>
    </font>
    <font>
      <sz val="9"/>
      <color indexed="8"/>
      <name val="Calibri"/>
    </font>
    <font>
      <sz val="11"/>
      <color indexed="10"/>
      <name val="Calibri"/>
    </font>
    <font>
      <sz val="10"/>
      <color indexed="8"/>
      <name val="Calibri"/>
    </font>
    <font>
      <b val="1"/>
      <sz val="10"/>
      <color indexed="12"/>
      <name val="Tahoma"/>
    </font>
    <font>
      <b val="1"/>
      <sz val="10"/>
      <color indexed="8"/>
      <name val="Tahoma"/>
    </font>
    <font>
      <b val="1"/>
      <sz val="10"/>
      <color indexed="13"/>
      <name val="Tahoma"/>
    </font>
    <font>
      <sz val="11"/>
      <color indexed="12"/>
      <name val="Calibri"/>
    </font>
    <font>
      <sz val="11"/>
      <color indexed="14"/>
      <name val="Calibri"/>
    </font>
    <font>
      <u val="single"/>
      <sz val="11"/>
      <color indexed="13"/>
      <name val="Calibri"/>
    </font>
    <font>
      <sz val="11"/>
      <color indexed="13"/>
      <name val="Calibri"/>
    </font>
    <font>
      <u val="single"/>
      <sz val="11"/>
      <color indexed="8"/>
      <name val="Calibri"/>
    </font>
    <font>
      <sz val="11"/>
      <color indexed="20"/>
      <name val="Calibri"/>
    </font>
    <font>
      <sz val="11"/>
      <color indexed="21"/>
      <name val="Calibri"/>
    </font>
    <font>
      <sz val="11"/>
      <color indexed="22"/>
      <name val="Calibri"/>
    </font>
  </fonts>
  <fills count="8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</fills>
  <borders count="31">
    <border>
      <left/>
      <right/>
      <top/>
      <bottom/>
      <diagonal/>
    </border>
    <border>
      <left style="thin">
        <color indexed="9"/>
      </left>
      <right style="medium">
        <color indexed="8"/>
      </right>
      <top style="thin">
        <color indexed="9"/>
      </top>
      <bottom style="thin">
        <color indexed="9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/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/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7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top" wrapText="1"/>
    </xf>
    <xf numFmtId="1" fontId="5" borderId="1" applyNumberFormat="1" applyFont="1" applyFill="0" applyBorder="1" applyAlignment="1" applyProtection="0">
      <alignment horizontal="center" vertical="bottom"/>
    </xf>
    <xf numFmtId="0" fontId="6" fillId="2" borderId="2" applyNumberFormat="1" applyFont="1" applyFill="1" applyBorder="1" applyAlignment="1" applyProtection="0">
      <alignment horizontal="center" vertical="bottom"/>
    </xf>
    <xf numFmtId="1" fontId="5" borderId="3" applyNumberFormat="1" applyFont="1" applyFill="0" applyBorder="1" applyAlignment="1" applyProtection="0">
      <alignment horizontal="center" vertical="bottom"/>
    </xf>
    <xf numFmtId="1" fontId="5" borderId="4" applyNumberFormat="1" applyFont="1" applyFill="0" applyBorder="1" applyAlignment="1" applyProtection="0">
      <alignment horizontal="center" vertical="bottom"/>
    </xf>
    <xf numFmtId="59" fontId="5" borderId="4" applyNumberFormat="1" applyFont="1" applyFill="0" applyBorder="1" applyAlignment="1" applyProtection="0">
      <alignment horizontal="center" vertical="bottom"/>
    </xf>
    <xf numFmtId="1" fontId="2" borderId="4" applyNumberFormat="1" applyFont="1" applyFill="0" applyBorder="1" applyAlignment="1" applyProtection="0">
      <alignment vertical="bottom"/>
    </xf>
    <xf numFmtId="0" fontId="7" borderId="1" applyNumberFormat="1" applyFont="1" applyFill="0" applyBorder="1" applyAlignment="1" applyProtection="0">
      <alignment horizontal="right" vertical="bottom"/>
    </xf>
    <xf numFmtId="0" fontId="7" borderId="5" applyNumberFormat="1" applyFont="1" applyFill="0" applyBorder="1" applyAlignment="1" applyProtection="0">
      <alignment vertical="bottom"/>
    </xf>
    <xf numFmtId="1" fontId="7" borderId="3" applyNumberFormat="1" applyFont="1" applyFill="0" applyBorder="1" applyAlignment="1" applyProtection="0">
      <alignment vertical="bottom"/>
    </xf>
    <xf numFmtId="1" fontId="7" borderId="4" applyNumberFormat="1" applyFont="1" applyFill="0" applyBorder="1" applyAlignment="1" applyProtection="0">
      <alignment horizontal="center" vertical="bottom"/>
    </xf>
    <xf numFmtId="1" fontId="8" borderId="4" applyNumberFormat="1" applyFont="1" applyFill="0" applyBorder="1" applyAlignment="1" applyProtection="0">
      <alignment vertical="bottom"/>
    </xf>
    <xf numFmtId="0" fontId="2" borderId="4" applyNumberFormat="1" applyFont="1" applyFill="0" applyBorder="1" applyAlignment="1" applyProtection="0">
      <alignment horizontal="left" vertical="bottom"/>
    </xf>
    <xf numFmtId="59" fontId="7" borderId="4" applyNumberFormat="1" applyFont="1" applyFill="0" applyBorder="1" applyAlignment="1" applyProtection="0">
      <alignment horizontal="center" vertical="bottom"/>
    </xf>
    <xf numFmtId="1" fontId="7" fillId="2" borderId="5" applyNumberFormat="1" applyFont="1" applyFill="1" applyBorder="1" applyAlignment="1" applyProtection="0">
      <alignment vertical="bottom"/>
    </xf>
    <xf numFmtId="1" fontId="9" borderId="4" applyNumberFormat="1" applyFont="1" applyFill="0" applyBorder="1" applyAlignment="1" applyProtection="0">
      <alignment vertical="bottom"/>
    </xf>
    <xf numFmtId="1" fontId="10" borderId="4" applyNumberFormat="1" applyFont="1" applyFill="0" applyBorder="1" applyAlignment="1" applyProtection="0">
      <alignment vertical="bottom"/>
    </xf>
    <xf numFmtId="0" fontId="11" borderId="4" applyNumberFormat="1" applyFont="1" applyFill="0" applyBorder="1" applyAlignment="1" applyProtection="0">
      <alignment horizontal="left" vertical="bottom"/>
    </xf>
    <xf numFmtId="0" fontId="12" borderId="4" applyNumberFormat="1" applyFont="1" applyFill="0" applyBorder="1" applyAlignment="1" applyProtection="0">
      <alignment horizontal="left" vertical="bottom"/>
    </xf>
    <xf numFmtId="1" fontId="13" fillId="2" borderId="5" applyNumberFormat="1" applyFont="1" applyFill="1" applyBorder="1" applyAlignment="1" applyProtection="0">
      <alignment vertical="bottom"/>
    </xf>
    <xf numFmtId="1" fontId="7" borderId="4" applyNumberFormat="1" applyFont="1" applyFill="0" applyBorder="1" applyAlignment="1" applyProtection="0">
      <alignment vertical="bottom"/>
    </xf>
    <xf numFmtId="1" fontId="5" borderId="1" applyNumberFormat="1" applyFont="1" applyFill="0" applyBorder="1" applyAlignment="1" applyProtection="0">
      <alignment vertical="bottom"/>
    </xf>
    <xf numFmtId="1" fontId="7" fillId="2" borderId="6" applyNumberFormat="1" applyFont="1" applyFill="1" applyBorder="1" applyAlignment="1" applyProtection="0">
      <alignment vertical="bottom"/>
    </xf>
    <xf numFmtId="1" fontId="5" borderId="3" applyNumberFormat="1" applyFont="1" applyFill="0" applyBorder="1" applyAlignment="1" applyProtection="0">
      <alignment vertical="bottom"/>
    </xf>
    <xf numFmtId="1" fontId="7" borderId="4" applyNumberFormat="1" applyFont="1" applyFill="0" applyBorder="1" applyAlignment="1" applyProtection="0">
      <alignment horizontal="right" vertical="bottom"/>
    </xf>
    <xf numFmtId="1" fontId="5" borderId="4" applyNumberFormat="1" applyFont="1" applyFill="0" applyBorder="1" applyAlignment="1" applyProtection="0">
      <alignment vertical="bottom"/>
    </xf>
    <xf numFmtId="0" fontId="14" borderId="4" applyNumberFormat="1" applyFont="1" applyFill="0" applyBorder="1" applyAlignment="1" applyProtection="0">
      <alignment horizontal="left" vertical="bottom"/>
    </xf>
    <xf numFmtId="1" fontId="2" borderId="7" applyNumberFormat="1" applyFont="1" applyFill="0" applyBorder="1" applyAlignment="1" applyProtection="0">
      <alignment vertical="bottom"/>
    </xf>
    <xf numFmtId="1" fontId="2" borderId="8" applyNumberFormat="1" applyFont="1" applyFill="0" applyBorder="1" applyAlignment="1" applyProtection="0">
      <alignment vertical="bottom"/>
    </xf>
    <xf numFmtId="1" fontId="2" borderId="9" applyNumberFormat="1" applyFont="1" applyFill="0" applyBorder="1" applyAlignment="1" applyProtection="0">
      <alignment horizontal="center" vertical="center" wrapText="1"/>
    </xf>
    <xf numFmtId="0" fontId="2" borderId="9" applyNumberFormat="1" applyFont="1" applyFill="0" applyBorder="1" applyAlignment="1" applyProtection="0">
      <alignment horizontal="center" vertical="center" wrapText="1"/>
    </xf>
    <xf numFmtId="0" fontId="2" borderId="10" applyNumberFormat="1" applyFont="1" applyFill="0" applyBorder="1" applyAlignment="1" applyProtection="0">
      <alignment horizontal="center" vertical="center" wrapText="1"/>
    </xf>
    <xf numFmtId="0" fontId="2" borderId="11" applyNumberFormat="1" applyFont="1" applyFill="0" applyBorder="1" applyAlignment="1" applyProtection="0">
      <alignment horizontal="center" vertical="center" wrapText="1"/>
    </xf>
    <xf numFmtId="0" fontId="11" borderId="9" applyNumberFormat="1" applyFont="1" applyFill="0" applyBorder="1" applyAlignment="1" applyProtection="0">
      <alignment horizontal="center" vertical="center" wrapText="1"/>
    </xf>
    <xf numFmtId="1" fontId="2" borderId="12" applyNumberFormat="1" applyFont="1" applyFill="0" applyBorder="1" applyAlignment="1" applyProtection="0">
      <alignment vertical="bottom"/>
    </xf>
    <xf numFmtId="0" fontId="15" fillId="3" borderId="13" applyNumberFormat="1" applyFont="1" applyFill="1" applyBorder="1" applyAlignment="1" applyProtection="0">
      <alignment vertical="bottom"/>
    </xf>
    <xf numFmtId="1" fontId="2" borderId="14" applyNumberFormat="1" applyFont="1" applyFill="0" applyBorder="1" applyAlignment="1" applyProtection="0">
      <alignment horizontal="center" vertical="center"/>
    </xf>
    <xf numFmtId="1" fontId="2" fillId="4" borderId="13" applyNumberFormat="1" applyFont="1" applyFill="1" applyBorder="1" applyAlignment="1" applyProtection="0">
      <alignment horizontal="center" vertical="center"/>
    </xf>
    <xf numFmtId="59" fontId="2" fillId="5" borderId="13" applyNumberFormat="1" applyFont="1" applyFill="1" applyBorder="1" applyAlignment="1" applyProtection="0">
      <alignment horizontal="center" vertical="center"/>
    </xf>
    <xf numFmtId="1" fontId="2" borderId="13" applyNumberFormat="1" applyFont="1" applyFill="0" applyBorder="1" applyAlignment="1" applyProtection="0">
      <alignment horizontal="center" vertical="center"/>
    </xf>
    <xf numFmtId="2" fontId="11" borderId="14" applyNumberFormat="1" applyFont="1" applyFill="0" applyBorder="1" applyAlignment="1" applyProtection="0">
      <alignment horizontal="center" vertical="center"/>
    </xf>
    <xf numFmtId="0" fontId="2" borderId="15" applyNumberFormat="1" applyFont="1" applyFill="0" applyBorder="1" applyAlignment="1" applyProtection="0">
      <alignment vertical="bottom"/>
    </xf>
    <xf numFmtId="0" fontId="2" borderId="16" applyNumberFormat="1" applyFont="1" applyFill="0" applyBorder="1" applyAlignment="1" applyProtection="0">
      <alignment vertical="bottom"/>
    </xf>
    <xf numFmtId="0" fontId="2" fillId="4" borderId="17" applyNumberFormat="1" applyFont="1" applyFill="1" applyBorder="1" applyAlignment="1" applyProtection="0">
      <alignment horizontal="center" vertical="bottom"/>
    </xf>
    <xf numFmtId="60" fontId="2" fillId="4" borderId="17" applyNumberFormat="1" applyFont="1" applyFill="1" applyBorder="1" applyAlignment="1" applyProtection="0">
      <alignment horizontal="center" vertical="bottom"/>
    </xf>
    <xf numFmtId="0" fontId="2" borderId="16" applyNumberFormat="1" applyFont="1" applyFill="0" applyBorder="1" applyAlignment="1" applyProtection="0">
      <alignment horizontal="center" vertical="bottom"/>
    </xf>
    <xf numFmtId="59" fontId="2" fillId="5" borderId="17" applyNumberFormat="1" applyFont="1" applyFill="1" applyBorder="1" applyAlignment="1" applyProtection="0">
      <alignment horizontal="center" vertical="bottom"/>
    </xf>
    <xf numFmtId="60" fontId="2" borderId="16" applyNumberFormat="1" applyFont="1" applyFill="0" applyBorder="1" applyAlignment="1" applyProtection="0">
      <alignment horizontal="center" vertical="bottom"/>
    </xf>
    <xf numFmtId="1" fontId="2" fillId="2" borderId="17" applyNumberFormat="1" applyFont="1" applyFill="1" applyBorder="1" applyAlignment="1" applyProtection="0">
      <alignment horizontal="center" vertical="bottom"/>
    </xf>
    <xf numFmtId="61" fontId="11" borderId="16" applyNumberFormat="1" applyFont="1" applyFill="0" applyBorder="1" applyAlignment="1" applyProtection="0">
      <alignment vertical="bottom"/>
    </xf>
    <xf numFmtId="0" fontId="2" borderId="18" applyNumberFormat="1" applyFont="1" applyFill="0" applyBorder="1" applyAlignment="1" applyProtection="0">
      <alignment vertical="bottom"/>
    </xf>
    <xf numFmtId="0" fontId="2" fillId="4" borderId="19" applyNumberFormat="1" applyFont="1" applyFill="1" applyBorder="1" applyAlignment="1" applyProtection="0">
      <alignment horizontal="center" vertical="bottom"/>
    </xf>
    <xf numFmtId="60" fontId="2" fillId="4" borderId="19" applyNumberFormat="1" applyFont="1" applyFill="1" applyBorder="1" applyAlignment="1" applyProtection="0">
      <alignment horizontal="center" vertical="bottom"/>
    </xf>
    <xf numFmtId="0" fontId="2" borderId="18" applyNumberFormat="1" applyFont="1" applyFill="0" applyBorder="1" applyAlignment="1" applyProtection="0">
      <alignment horizontal="center" vertical="bottom"/>
    </xf>
    <xf numFmtId="59" fontId="2" fillId="5" borderId="19" applyNumberFormat="1" applyFont="1" applyFill="1" applyBorder="1" applyAlignment="1" applyProtection="0">
      <alignment horizontal="center" vertical="bottom"/>
    </xf>
    <xf numFmtId="60" fontId="2" borderId="18" applyNumberFormat="1" applyFont="1" applyFill="0" applyBorder="1" applyAlignment="1" applyProtection="0">
      <alignment horizontal="center" vertical="bottom"/>
    </xf>
    <xf numFmtId="1" fontId="2" fillId="2" borderId="19" applyNumberFormat="1" applyFont="1" applyFill="1" applyBorder="1" applyAlignment="1" applyProtection="0">
      <alignment horizontal="center" vertical="bottom"/>
    </xf>
    <xf numFmtId="61" fontId="11" borderId="18" applyNumberFormat="1" applyFont="1" applyFill="0" applyBorder="1" applyAlignment="1" applyProtection="0">
      <alignment vertical="bottom"/>
    </xf>
    <xf numFmtId="1" fontId="2" borderId="14" applyNumberFormat="1" applyFont="1" applyFill="0" applyBorder="1" applyAlignment="1" applyProtection="0">
      <alignment vertical="bottom"/>
    </xf>
    <xf numFmtId="1" fontId="2" fillId="4" borderId="13" applyNumberFormat="1" applyFont="1" applyFill="1" applyBorder="1" applyAlignment="1" applyProtection="0">
      <alignment horizontal="center" vertical="bottom"/>
    </xf>
    <xf numFmtId="60" fontId="2" fillId="4" borderId="13" applyNumberFormat="1" applyFont="1" applyFill="1" applyBorder="1" applyAlignment="1" applyProtection="0">
      <alignment horizontal="center" vertical="bottom"/>
    </xf>
    <xf numFmtId="1" fontId="2" borderId="14" applyNumberFormat="1" applyFont="1" applyFill="0" applyBorder="1" applyAlignment="1" applyProtection="0">
      <alignment horizontal="center" vertical="bottom"/>
    </xf>
    <xf numFmtId="59" fontId="2" fillId="5" borderId="13" applyNumberFormat="1" applyFont="1" applyFill="1" applyBorder="1" applyAlignment="1" applyProtection="0">
      <alignment horizontal="center" vertical="bottom"/>
    </xf>
    <xf numFmtId="60" fontId="2" borderId="14" applyNumberFormat="1" applyFont="1" applyFill="0" applyBorder="1" applyAlignment="1" applyProtection="0">
      <alignment horizontal="center" vertical="bottom"/>
    </xf>
    <xf numFmtId="60" fontId="2" borderId="13" applyNumberFormat="1" applyFont="1" applyFill="0" applyBorder="1" applyAlignment="1" applyProtection="0">
      <alignment horizontal="center" vertical="bottom"/>
    </xf>
    <xf numFmtId="0" fontId="2" borderId="15" applyNumberFormat="1" applyFont="1" applyFill="0" applyBorder="1" applyAlignment="1" applyProtection="0">
      <alignment horizontal="left" vertical="center"/>
    </xf>
    <xf numFmtId="0" fontId="2" borderId="16" applyNumberFormat="1" applyFont="1" applyFill="0" applyBorder="1" applyAlignment="1" applyProtection="0">
      <alignment horizontal="left" vertical="center"/>
    </xf>
    <xf numFmtId="0" fontId="2" borderId="18" applyNumberFormat="1" applyFont="1" applyFill="0" applyBorder="1" applyAlignment="1" applyProtection="0">
      <alignment horizontal="left" vertical="center"/>
    </xf>
    <xf numFmtId="0" fontId="15" fillId="3" borderId="9" applyNumberFormat="1" applyFont="1" applyFill="1" applyBorder="1" applyAlignment="1" applyProtection="0">
      <alignment vertical="bottom"/>
    </xf>
    <xf numFmtId="1" fontId="2" borderId="13" applyNumberFormat="1" applyFont="1" applyFill="0" applyBorder="1" applyAlignment="1" applyProtection="0">
      <alignment horizontal="center" vertical="bottom"/>
    </xf>
    <xf numFmtId="0" fontId="2" borderId="14" applyNumberFormat="1" applyFont="1" applyFill="0" applyBorder="1" applyAlignment="1" applyProtection="0">
      <alignment vertical="bottom"/>
    </xf>
    <xf numFmtId="0" fontId="2" borderId="9" applyNumberFormat="1" applyFont="1" applyFill="0" applyBorder="1" applyAlignment="1" applyProtection="0">
      <alignment vertical="bottom"/>
    </xf>
    <xf numFmtId="0" fontId="2" fillId="4" borderId="9" applyNumberFormat="1" applyFont="1" applyFill="1" applyBorder="1" applyAlignment="1" applyProtection="0">
      <alignment horizontal="center" vertical="bottom"/>
    </xf>
    <xf numFmtId="60" fontId="2" fillId="4" borderId="9" applyNumberFormat="1" applyFont="1" applyFill="1" applyBorder="1" applyAlignment="1" applyProtection="0">
      <alignment horizontal="center" vertical="bottom"/>
    </xf>
    <xf numFmtId="0" fontId="2" borderId="9" applyNumberFormat="1" applyFont="1" applyFill="0" applyBorder="1" applyAlignment="1" applyProtection="0">
      <alignment horizontal="center" vertical="bottom"/>
    </xf>
    <xf numFmtId="59" fontId="2" fillId="5" borderId="9" applyNumberFormat="1" applyFont="1" applyFill="1" applyBorder="1" applyAlignment="1" applyProtection="0">
      <alignment horizontal="center" vertical="bottom"/>
    </xf>
    <xf numFmtId="60" fontId="2" borderId="9" applyNumberFormat="1" applyFont="1" applyFill="0" applyBorder="1" applyAlignment="1" applyProtection="0">
      <alignment horizontal="center" vertical="bottom"/>
    </xf>
    <xf numFmtId="1" fontId="2" fillId="2" borderId="9" applyNumberFormat="1" applyFont="1" applyFill="1" applyBorder="1" applyAlignment="1" applyProtection="0">
      <alignment horizontal="center" vertical="bottom"/>
    </xf>
    <xf numFmtId="61" fontId="11" borderId="9" applyNumberFormat="1" applyFont="1" applyFill="0" applyBorder="1" applyAlignment="1" applyProtection="0">
      <alignment vertical="bottom"/>
    </xf>
    <xf numFmtId="1" fontId="2" borderId="9" applyNumberFormat="1" applyFont="1" applyFill="0" applyBorder="1" applyAlignment="1" applyProtection="0">
      <alignment vertical="bottom"/>
    </xf>
    <xf numFmtId="61" fontId="11" borderId="14" applyNumberFormat="1" applyFont="1" applyFill="0" applyBorder="1" applyAlignment="1" applyProtection="0">
      <alignment vertical="bottom"/>
    </xf>
    <xf numFmtId="0" fontId="2" borderId="20" applyNumberFormat="1" applyFont="1" applyFill="0" applyBorder="1" applyAlignment="1" applyProtection="0">
      <alignment vertical="center"/>
    </xf>
    <xf numFmtId="1" fontId="15" borderId="15" applyNumberFormat="1" applyFont="1" applyFill="0" applyBorder="1" applyAlignment="1" applyProtection="0">
      <alignment vertical="bottom"/>
    </xf>
    <xf numFmtId="0" fontId="2" borderId="21" applyNumberFormat="1" applyFont="1" applyFill="0" applyBorder="1" applyAlignment="1" applyProtection="0">
      <alignment vertical="center"/>
    </xf>
    <xf numFmtId="1" fontId="15" borderId="16" applyNumberFormat="1" applyFont="1" applyFill="0" applyBorder="1" applyAlignment="1" applyProtection="0">
      <alignment vertical="bottom"/>
    </xf>
    <xf numFmtId="1" fontId="15" borderId="18" applyNumberFormat="1" applyFont="1" applyFill="0" applyBorder="1" applyAlignment="1" applyProtection="0">
      <alignment vertical="bottom"/>
    </xf>
    <xf numFmtId="0" fontId="2" borderId="22" applyNumberFormat="1" applyFont="1" applyFill="0" applyBorder="1" applyAlignment="1" applyProtection="0">
      <alignment vertical="bottom"/>
    </xf>
    <xf numFmtId="1" fontId="2" borderId="23" applyNumberFormat="1" applyFont="1" applyFill="0" applyBorder="1" applyAlignment="1" applyProtection="0">
      <alignment vertical="bottom"/>
    </xf>
    <xf numFmtId="1" fontId="2" borderId="24" applyNumberFormat="1" applyFont="1" applyFill="0" applyBorder="1" applyAlignment="1" applyProtection="0">
      <alignment vertical="bottom"/>
    </xf>
    <xf numFmtId="0" fontId="15" fillId="3" borderId="17" applyNumberFormat="1" applyFont="1" applyFill="1" applyBorder="1" applyAlignment="1" applyProtection="0">
      <alignment vertical="bottom"/>
    </xf>
    <xf numFmtId="1" fontId="2" borderId="15" applyNumberFormat="1" applyFont="1" applyFill="0" applyBorder="1" applyAlignment="1" applyProtection="0">
      <alignment vertical="bottom"/>
    </xf>
    <xf numFmtId="1" fontId="2" borderId="18" applyNumberFormat="1" applyFont="1" applyFill="0" applyBorder="1" applyAlignment="1" applyProtection="0">
      <alignment vertical="bottom"/>
    </xf>
    <xf numFmtId="1" fontId="2" borderId="13" applyNumberFormat="1" applyFont="1" applyFill="0" applyBorder="1" applyAlignment="1" applyProtection="0">
      <alignment vertical="bottom"/>
    </xf>
    <xf numFmtId="1" fontId="2" borderId="25" applyNumberFormat="1" applyFont="1" applyFill="0" applyBorder="1" applyAlignment="1" applyProtection="0">
      <alignment vertical="bottom"/>
    </xf>
    <xf numFmtId="1" fontId="2" borderId="26" applyNumberFormat="1" applyFont="1" applyFill="0" applyBorder="1" applyAlignment="1" applyProtection="0">
      <alignment vertical="bottom"/>
    </xf>
    <xf numFmtId="0" fontId="2" fillId="3" borderId="17" applyNumberFormat="1" applyFont="1" applyFill="1" applyBorder="1" applyAlignment="1" applyProtection="0">
      <alignment vertical="bottom"/>
    </xf>
    <xf numFmtId="0" fontId="2" fillId="6" borderId="17" applyNumberFormat="1" applyFont="1" applyFill="1" applyBorder="1" applyAlignment="1" applyProtection="0">
      <alignment vertical="bottom"/>
    </xf>
    <xf numFmtId="1" fontId="2" borderId="16" applyNumberFormat="1" applyFont="1" applyFill="0" applyBorder="1" applyAlignment="1" applyProtection="0">
      <alignment vertical="bottom"/>
    </xf>
    <xf numFmtId="0" fontId="2" fillId="3" borderId="9" applyNumberFormat="1" applyFont="1" applyFill="1" applyBorder="1" applyAlignment="1" applyProtection="0">
      <alignment vertical="bottom"/>
    </xf>
    <xf numFmtId="0" fontId="2" borderId="16" applyNumberFormat="1" applyFont="1" applyFill="0" applyBorder="1" applyAlignment="1" applyProtection="0">
      <alignment horizontal="left" vertical="bottom"/>
    </xf>
    <xf numFmtId="0" fontId="5" borderId="12" applyNumberFormat="1" applyFont="1" applyFill="0" applyBorder="1" applyAlignment="1" applyProtection="0">
      <alignment vertical="bottom"/>
    </xf>
    <xf numFmtId="1" fontId="2" borderId="19" applyNumberFormat="1" applyFont="1" applyFill="0" applyBorder="1" applyAlignment="1" applyProtection="0">
      <alignment vertical="bottom"/>
    </xf>
    <xf numFmtId="2" fontId="2" fillId="4" borderId="19" applyNumberFormat="1" applyFont="1" applyFill="1" applyBorder="1" applyAlignment="1" applyProtection="0">
      <alignment horizontal="center" vertical="bottom"/>
    </xf>
    <xf numFmtId="0" fontId="15" fillId="3" borderId="19" applyNumberFormat="1" applyFont="1" applyFill="1" applyBorder="1" applyAlignment="1" applyProtection="0">
      <alignment horizontal="left" vertical="bottom"/>
    </xf>
    <xf numFmtId="0" fontId="15" fillId="3" borderId="17" applyNumberFormat="1" applyFont="1" applyFill="1" applyBorder="1" applyAlignment="1" applyProtection="0">
      <alignment horizontal="left" vertical="bottom"/>
    </xf>
    <xf numFmtId="1" fontId="2" fillId="7" borderId="9" applyNumberFormat="1" applyFont="1" applyFill="1" applyBorder="1" applyAlignment="1" applyProtection="0">
      <alignment vertical="bottom"/>
    </xf>
    <xf numFmtId="0" fontId="2" fillId="7" borderId="9" applyNumberFormat="1" applyFont="1" applyFill="1" applyBorder="1" applyAlignment="1" applyProtection="0">
      <alignment vertical="bottom"/>
    </xf>
    <xf numFmtId="1" fontId="2" fillId="7" borderId="9" applyNumberFormat="1" applyFont="1" applyFill="1" applyBorder="1" applyAlignment="1" applyProtection="0">
      <alignment horizontal="center" vertical="bottom"/>
    </xf>
    <xf numFmtId="60" fontId="2" fillId="7" borderId="9" applyNumberFormat="1" applyFont="1" applyFill="1" applyBorder="1" applyAlignment="1" applyProtection="0">
      <alignment horizontal="center" vertical="bottom"/>
    </xf>
    <xf numFmtId="59" fontId="2" borderId="9" applyNumberFormat="1" applyFont="1" applyFill="0" applyBorder="1" applyAlignment="1" applyProtection="0">
      <alignment horizontal="center" vertical="bottom"/>
    </xf>
    <xf numFmtId="61" fontId="11" fillId="7" borderId="9" applyNumberFormat="1" applyFont="1" applyFill="1" applyBorder="1" applyAlignment="1" applyProtection="0">
      <alignment vertical="bottom"/>
    </xf>
    <xf numFmtId="1" fontId="2" borderId="9" applyNumberFormat="1" applyFont="1" applyFill="0" applyBorder="1" applyAlignment="1" applyProtection="0">
      <alignment vertical="center"/>
    </xf>
    <xf numFmtId="0" fontId="2" borderId="27" applyNumberFormat="1" applyFont="1" applyFill="0" applyBorder="1" applyAlignment="1" applyProtection="0">
      <alignment horizontal="right" vertical="center"/>
    </xf>
    <xf numFmtId="1" fontId="2" borderId="28" applyNumberFormat="1" applyFont="1" applyFill="0" applyBorder="1" applyAlignment="1" applyProtection="0">
      <alignment horizontal="right" vertical="center"/>
    </xf>
    <xf numFmtId="1" fontId="2" borderId="29" applyNumberFormat="1" applyFont="1" applyFill="0" applyBorder="1" applyAlignment="1" applyProtection="0">
      <alignment horizontal="right" vertical="center"/>
    </xf>
    <xf numFmtId="61" fontId="11" borderId="9" applyNumberFormat="1" applyFont="1" applyFill="0" applyBorder="1" applyAlignment="1" applyProtection="0">
      <alignment horizontal="right" vertical="center"/>
    </xf>
    <xf numFmtId="1" fontId="2" borderId="10" applyNumberFormat="1" applyFont="1" applyFill="0" applyBorder="1" applyAlignment="1" applyProtection="0">
      <alignment vertical="bottom"/>
    </xf>
    <xf numFmtId="1" fontId="2" borderId="30" applyNumberFormat="1" applyFont="1" applyFill="0" applyBorder="1" applyAlignment="1" applyProtection="0">
      <alignment vertical="bottom"/>
    </xf>
    <xf numFmtId="59" fontId="2" borderId="30" applyNumberFormat="1" applyFont="1" applyFill="0" applyBorder="1" applyAlignment="1" applyProtection="0">
      <alignment vertical="bottom"/>
    </xf>
    <xf numFmtId="0" fontId="16" borderId="11" applyNumberFormat="1" applyFont="1" applyFill="0" applyBorder="1" applyAlignment="1" applyProtection="0">
      <alignment horizontal="right" vertical="bottom"/>
    </xf>
    <xf numFmtId="61" fontId="17" borderId="9" applyNumberFormat="1" applyFont="1" applyFill="0" applyBorder="1" applyAlignment="1" applyProtection="0">
      <alignment horizontal="right" vertical="center"/>
    </xf>
    <xf numFmtId="1" fontId="2" borderId="30" applyNumberFormat="1" applyFont="1" applyFill="0" applyBorder="1" applyAlignment="1" applyProtection="0">
      <alignment horizontal="center" vertical="bottom"/>
    </xf>
    <xf numFmtId="60" fontId="2" borderId="30" applyNumberFormat="1" applyFont="1" applyFill="0" applyBorder="1" applyAlignment="1" applyProtection="0">
      <alignment horizontal="center" vertical="bottom"/>
    </xf>
    <xf numFmtId="59" fontId="2" borderId="30" applyNumberFormat="1" applyFont="1" applyFill="0" applyBorder="1" applyAlignment="1" applyProtection="0">
      <alignment horizontal="center" vertical="bottom"/>
    </xf>
    <xf numFmtId="0" fontId="18" borderId="11" applyNumberFormat="1" applyFont="1" applyFill="0" applyBorder="1" applyAlignment="1" applyProtection="0">
      <alignment horizontal="right" vertical="bottom"/>
    </xf>
    <xf numFmtId="61" fontId="18" borderId="9" applyNumberFormat="1" applyFont="1" applyFill="0" applyBorder="1" applyAlignment="1" applyProtection="0">
      <alignment horizontal="center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ad1915"/>
      <rgbColor rgb="ffffff99"/>
      <rgbColor rgb="ffff0000"/>
      <rgbColor rgb="ff0000ff"/>
      <rgbColor rgb="ff008000"/>
      <rgbColor rgb="ff99cc00"/>
      <rgbColor rgb="ffc0c0c0"/>
      <rgbColor rgb="ffbfbfbf"/>
      <rgbColor rgb="ffc2d69b"/>
      <rgbColor rgb="ffd6e3bc"/>
      <rgbColor rgb="ff0070c0"/>
      <rgbColor rgb="ff0066cc"/>
      <rgbColor rgb="ff00b05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mailto:rafperelachaise@yahoo.fr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87"/>
  <sheetViews>
    <sheetView workbookViewId="0" showGridLines="0" defaultGridColor="1"/>
  </sheetViews>
  <sheetFormatPr defaultColWidth="8.125" defaultRowHeight="15" customHeight="1" outlineLevelRow="0" outlineLevelCol="0"/>
  <cols>
    <col min="1" max="1" width="16.875" style="1" customWidth="1"/>
    <col min="2" max="2" width="44.5" style="1" customWidth="1"/>
    <col min="3" max="3" width="12.6875" style="1" customWidth="1"/>
    <col min="4" max="4" width="8.625" style="1" customWidth="1"/>
    <col min="5" max="5" width="8.625" style="1" customWidth="1"/>
    <col min="6" max="6" width="12.6875" style="1" customWidth="1"/>
    <col min="7" max="7" width="4.875" style="1" customWidth="1"/>
    <col min="8" max="8" width="14.375" style="1" customWidth="1"/>
    <col min="9" max="9" width="9.875" style="1" customWidth="1"/>
    <col min="10" max="10" width="9.875" style="1" customWidth="1"/>
    <col min="11" max="11" width="12.375" style="1" customWidth="1"/>
    <col min="12" max="256" width="8.125" style="1" customWidth="1"/>
  </cols>
  <sheetData>
    <row r="1" ht="18.6" customHeight="1">
      <c r="A1" s="2"/>
      <c r="B1" t="s" s="3">
        <v>0</v>
      </c>
      <c r="C1" s="4"/>
      <c r="D1" s="5"/>
      <c r="E1" s="5"/>
      <c r="F1" s="5"/>
      <c r="G1" s="6"/>
      <c r="H1" s="5"/>
      <c r="I1" s="5"/>
      <c r="J1" s="5"/>
      <c r="K1" s="7"/>
    </row>
    <row r="2" ht="18" customHeight="1">
      <c r="A2" t="s" s="8">
        <v>1</v>
      </c>
      <c r="B2" t="s" s="9">
        <v>2</v>
      </c>
      <c r="C2" s="10"/>
      <c r="D2" s="11"/>
      <c r="E2" s="12"/>
      <c r="F2" t="s" s="13">
        <v>3</v>
      </c>
      <c r="G2" s="14"/>
      <c r="H2" s="11"/>
      <c r="I2" s="11"/>
      <c r="J2" s="11"/>
      <c r="K2" s="7"/>
    </row>
    <row r="3" ht="18" customHeight="1">
      <c r="A3" t="s" s="8">
        <v>4</v>
      </c>
      <c r="B3" s="15"/>
      <c r="C3" s="10"/>
      <c r="D3" s="16"/>
      <c r="E3" s="17"/>
      <c r="F3" t="s" s="18">
        <v>5</v>
      </c>
      <c r="G3" s="14"/>
      <c r="H3" s="11"/>
      <c r="I3" s="11"/>
      <c r="J3" s="11"/>
      <c r="K3" s="7"/>
    </row>
    <row r="4" ht="18" customHeight="1">
      <c r="A4" t="s" s="8">
        <v>6</v>
      </c>
      <c r="B4" s="15"/>
      <c r="C4" s="10"/>
      <c r="D4" s="11"/>
      <c r="E4" s="11"/>
      <c r="F4" t="s" s="19">
        <v>7</v>
      </c>
      <c r="G4" s="14"/>
      <c r="H4" s="11"/>
      <c r="I4" s="11"/>
      <c r="J4" s="11"/>
      <c r="K4" s="7"/>
    </row>
    <row r="5" ht="18" customHeight="1">
      <c r="A5" t="s" s="8">
        <v>8</v>
      </c>
      <c r="B5" s="20"/>
      <c r="C5" s="10"/>
      <c r="D5" s="11"/>
      <c r="E5" s="21"/>
      <c r="F5" t="s" s="13">
        <v>9</v>
      </c>
      <c r="G5" s="21"/>
      <c r="H5" s="21"/>
      <c r="I5" s="21"/>
      <c r="J5" s="21"/>
      <c r="K5" s="7"/>
    </row>
    <row r="6" ht="15.75" customHeight="1">
      <c r="A6" s="22"/>
      <c r="B6" s="23"/>
      <c r="C6" s="24"/>
      <c r="D6" s="25"/>
      <c r="E6" s="26"/>
      <c r="F6" t="s" s="27">
        <v>10</v>
      </c>
      <c r="G6" s="5"/>
      <c r="H6" s="7"/>
      <c r="I6" s="7"/>
      <c r="J6" s="5"/>
      <c r="K6" s="7"/>
    </row>
    <row r="7" ht="18.6" customHeight="1">
      <c r="A7" s="28"/>
      <c r="B7" s="29"/>
      <c r="C7" s="28"/>
      <c r="D7" s="28"/>
      <c r="E7" s="28"/>
      <c r="F7" s="28"/>
      <c r="G7" s="28"/>
      <c r="H7" s="28"/>
      <c r="I7" s="28"/>
      <c r="J7" s="28"/>
      <c r="K7" s="7"/>
    </row>
    <row r="8" ht="45" customHeight="1">
      <c r="A8" s="30"/>
      <c r="B8" s="30"/>
      <c r="C8" t="s" s="31">
        <v>11</v>
      </c>
      <c r="D8" t="s" s="31">
        <v>12</v>
      </c>
      <c r="E8" t="s" s="31">
        <v>13</v>
      </c>
      <c r="F8" t="s" s="32">
        <v>14</v>
      </c>
      <c r="G8" t="s" s="33">
        <v>15</v>
      </c>
      <c r="H8" t="s" s="31">
        <v>16</v>
      </c>
      <c r="I8" t="s" s="31">
        <v>17</v>
      </c>
      <c r="J8" t="s" s="34">
        <v>18</v>
      </c>
      <c r="K8" s="35"/>
    </row>
    <row r="9" ht="18" customHeight="1">
      <c r="A9" t="s" s="36">
        <v>19</v>
      </c>
      <c r="B9" s="37"/>
      <c r="C9" s="38"/>
      <c r="D9" s="38"/>
      <c r="E9" s="38"/>
      <c r="F9" s="37"/>
      <c r="G9" s="39"/>
      <c r="H9" s="37"/>
      <c r="I9" s="40"/>
      <c r="J9" s="41"/>
      <c r="K9" s="35"/>
    </row>
    <row r="10" ht="18" customHeight="1">
      <c r="A10" t="s" s="42">
        <v>20</v>
      </c>
      <c r="B10" t="s" s="43">
        <v>21</v>
      </c>
      <c r="C10" t="s" s="44">
        <v>22</v>
      </c>
      <c r="D10" s="45">
        <v>30.06</v>
      </c>
      <c r="E10" s="45"/>
      <c r="F10" t="s" s="46">
        <v>23</v>
      </c>
      <c r="G10" s="47">
        <v>1</v>
      </c>
      <c r="H10" s="48">
        <f>ROUNDUP(D10/G10,2)</f>
        <v>30.06</v>
      </c>
      <c r="I10" s="49"/>
      <c r="J10" s="50">
        <f>H10*I10</f>
        <v>0</v>
      </c>
      <c r="K10" s="35"/>
    </row>
    <row r="11" ht="18" customHeight="1">
      <c r="A11" t="s" s="43">
        <v>24</v>
      </c>
      <c r="B11" t="s" s="43">
        <v>25</v>
      </c>
      <c r="C11" t="s" s="44">
        <v>22</v>
      </c>
      <c r="D11" s="45">
        <v>30</v>
      </c>
      <c r="E11" s="45"/>
      <c r="F11" t="s" s="46">
        <v>23</v>
      </c>
      <c r="G11" s="47">
        <v>1</v>
      </c>
      <c r="H11" s="48">
        <f>ROUNDUP(D11/G11,2)</f>
        <v>30</v>
      </c>
      <c r="I11" s="49"/>
      <c r="J11" s="50">
        <f>H11*I11</f>
        <v>0</v>
      </c>
      <c r="K11" s="35"/>
    </row>
    <row r="12" ht="18" customHeight="1">
      <c r="A12" t="s" s="51">
        <v>26</v>
      </c>
      <c r="B12" t="s" s="51">
        <v>27</v>
      </c>
      <c r="C12" t="s" s="52">
        <v>22</v>
      </c>
      <c r="D12" s="53">
        <v>23</v>
      </c>
      <c r="E12" s="53"/>
      <c r="F12" t="s" s="54">
        <v>23</v>
      </c>
      <c r="G12" s="55">
        <v>1</v>
      </c>
      <c r="H12" s="56">
        <f>ROUNDUP(D12/G12,2)</f>
        <v>23</v>
      </c>
      <c r="I12" s="57"/>
      <c r="J12" s="58">
        <f>H12*I12</f>
        <v>0</v>
      </c>
      <c r="K12" s="35"/>
    </row>
    <row r="13" ht="18" customHeight="1">
      <c r="A13" t="s" s="36">
        <v>28</v>
      </c>
      <c r="B13" s="59"/>
      <c r="C13" s="60"/>
      <c r="D13" s="61"/>
      <c r="E13" s="61"/>
      <c r="F13" s="62"/>
      <c r="G13" s="63"/>
      <c r="H13" s="64"/>
      <c r="I13" s="65"/>
      <c r="J13" s="64"/>
      <c r="K13" s="35"/>
    </row>
    <row r="14" ht="18" customHeight="1">
      <c r="A14" t="s" s="66">
        <v>29</v>
      </c>
      <c r="B14" t="s" s="43">
        <v>30</v>
      </c>
      <c r="C14" t="s" s="44">
        <v>31</v>
      </c>
      <c r="D14" s="45">
        <v>51.2</v>
      </c>
      <c r="E14" s="45"/>
      <c r="F14" t="s" s="46">
        <v>32</v>
      </c>
      <c r="G14" s="47">
        <v>1</v>
      </c>
      <c r="H14" s="48">
        <f>ROUNDUP(D14/G14,2)</f>
        <v>51.2</v>
      </c>
      <c r="I14" s="49"/>
      <c r="J14" s="50">
        <f>H14*I14</f>
        <v>0</v>
      </c>
      <c r="K14" s="35"/>
    </row>
    <row r="15" ht="18" customHeight="1">
      <c r="A15" t="s" s="67">
        <v>33</v>
      </c>
      <c r="B15" t="s" s="43">
        <v>34</v>
      </c>
      <c r="C15" t="s" s="44">
        <v>31</v>
      </c>
      <c r="D15" s="45">
        <v>65</v>
      </c>
      <c r="E15" s="45"/>
      <c r="F15" t="s" s="46">
        <v>32</v>
      </c>
      <c r="G15" s="47">
        <v>1</v>
      </c>
      <c r="H15" s="48">
        <f>ROUNDUP(D15/G15,2)</f>
        <v>65</v>
      </c>
      <c r="I15" s="49"/>
      <c r="J15" s="50">
        <f>H15*I15</f>
        <v>0</v>
      </c>
      <c r="K15" s="35"/>
    </row>
    <row r="16" ht="18" customHeight="1">
      <c r="A16" t="s" s="67">
        <v>35</v>
      </c>
      <c r="B16" t="s" s="43">
        <v>36</v>
      </c>
      <c r="C16" t="s" s="44">
        <v>31</v>
      </c>
      <c r="D16" s="45">
        <v>34.64</v>
      </c>
      <c r="E16" s="45"/>
      <c r="F16" t="s" s="46">
        <v>32</v>
      </c>
      <c r="G16" s="47">
        <v>1</v>
      </c>
      <c r="H16" s="48">
        <f>ROUNDUP(D16/G16,2)</f>
        <v>34.64</v>
      </c>
      <c r="I16" s="49"/>
      <c r="J16" s="50">
        <f>H16*I16</f>
        <v>0</v>
      </c>
      <c r="K16" s="35"/>
    </row>
    <row r="17" ht="18" customHeight="1">
      <c r="A17" t="s" s="67">
        <v>37</v>
      </c>
      <c r="B17" t="s" s="43">
        <v>38</v>
      </c>
      <c r="C17" t="s" s="44">
        <v>31</v>
      </c>
      <c r="D17" s="45">
        <v>32.72</v>
      </c>
      <c r="E17" s="45"/>
      <c r="F17" t="s" s="46">
        <v>32</v>
      </c>
      <c r="G17" s="47">
        <v>1</v>
      </c>
      <c r="H17" s="48">
        <f>ROUNDUP(D17/G17,2)</f>
        <v>32.72</v>
      </c>
      <c r="I17" s="49"/>
      <c r="J17" s="50">
        <f>H17*I17</f>
        <v>0</v>
      </c>
      <c r="K17" s="35"/>
    </row>
    <row r="18" ht="18" customHeight="1">
      <c r="A18" t="s" s="67">
        <v>37</v>
      </c>
      <c r="B18" t="s" s="43">
        <v>39</v>
      </c>
      <c r="C18" t="s" s="44">
        <v>31</v>
      </c>
      <c r="D18" s="45">
        <v>40.64</v>
      </c>
      <c r="E18" s="45"/>
      <c r="F18" t="s" s="46">
        <v>32</v>
      </c>
      <c r="G18" s="47">
        <v>1</v>
      </c>
      <c r="H18" s="48">
        <f>ROUNDUP(D18/G18,2)</f>
        <v>40.64</v>
      </c>
      <c r="I18" s="49"/>
      <c r="J18" s="50">
        <f>H18*I18</f>
        <v>0</v>
      </c>
      <c r="K18" s="35"/>
    </row>
    <row r="19" ht="18" customHeight="1">
      <c r="A19" t="s" s="67">
        <v>40</v>
      </c>
      <c r="B19" t="s" s="43">
        <v>41</v>
      </c>
      <c r="C19" t="s" s="44">
        <v>31</v>
      </c>
      <c r="D19" s="45">
        <v>27.2</v>
      </c>
      <c r="E19" s="45"/>
      <c r="F19" t="s" s="46">
        <v>32</v>
      </c>
      <c r="G19" s="47">
        <v>1</v>
      </c>
      <c r="H19" s="48">
        <f>ROUNDUP(D19/G19,2)</f>
        <v>27.2</v>
      </c>
      <c r="I19" s="49"/>
      <c r="J19" s="50">
        <f>H19*I19</f>
        <v>0</v>
      </c>
      <c r="K19" s="35"/>
    </row>
    <row r="20" ht="18" customHeight="1">
      <c r="A20" t="s" s="67">
        <v>40</v>
      </c>
      <c r="B20" t="s" s="43">
        <v>42</v>
      </c>
      <c r="C20" t="s" s="44">
        <v>31</v>
      </c>
      <c r="D20" s="45">
        <v>33.2</v>
      </c>
      <c r="E20" s="45"/>
      <c r="F20" t="s" s="46">
        <v>32</v>
      </c>
      <c r="G20" s="47">
        <v>1</v>
      </c>
      <c r="H20" s="48">
        <f>ROUNDUP(D20/G20,2)</f>
        <v>33.21</v>
      </c>
      <c r="I20" s="49"/>
      <c r="J20" s="50">
        <f>H20*I20</f>
        <v>0</v>
      </c>
      <c r="K20" s="35"/>
    </row>
    <row r="21" ht="18" customHeight="1">
      <c r="A21" t="s" s="67">
        <v>43</v>
      </c>
      <c r="B21" t="s" s="43">
        <v>44</v>
      </c>
      <c r="C21" t="s" s="44">
        <v>31</v>
      </c>
      <c r="D21" s="45">
        <v>38</v>
      </c>
      <c r="E21" s="45"/>
      <c r="F21" t="s" s="46">
        <v>32</v>
      </c>
      <c r="G21" s="47">
        <v>1</v>
      </c>
      <c r="H21" s="48">
        <f>ROUNDUP(D21/G21,2)</f>
        <v>38</v>
      </c>
      <c r="I21" s="49"/>
      <c r="J21" s="50">
        <f>H21*I21</f>
        <v>0</v>
      </c>
      <c r="K21" s="35"/>
    </row>
    <row r="22" ht="18" customHeight="1">
      <c r="A22" t="s" s="68">
        <v>45</v>
      </c>
      <c r="B22" t="s" s="51">
        <v>46</v>
      </c>
      <c r="C22" t="s" s="52">
        <v>31</v>
      </c>
      <c r="D22" s="53">
        <v>43.28</v>
      </c>
      <c r="E22" s="53"/>
      <c r="F22" t="s" s="54">
        <v>32</v>
      </c>
      <c r="G22" s="55">
        <v>1</v>
      </c>
      <c r="H22" s="56">
        <f>ROUNDUP(D22/G22,2)</f>
        <v>43.28</v>
      </c>
      <c r="I22" s="57"/>
      <c r="J22" s="58">
        <f>H22*I22</f>
        <v>0</v>
      </c>
      <c r="K22" s="35"/>
    </row>
    <row r="23" ht="18" customHeight="1">
      <c r="A23" t="s" s="69">
        <v>47</v>
      </c>
      <c r="B23" s="59"/>
      <c r="C23" s="60"/>
      <c r="D23" s="61"/>
      <c r="E23" s="61"/>
      <c r="F23" s="62"/>
      <c r="G23" s="63"/>
      <c r="H23" s="64"/>
      <c r="I23" s="70"/>
      <c r="J23" s="64"/>
      <c r="K23" s="35"/>
    </row>
    <row r="24" ht="18" customHeight="1">
      <c r="A24" t="s" s="71">
        <v>48</v>
      </c>
      <c r="B24" t="s" s="43">
        <v>49</v>
      </c>
      <c r="C24" t="s" s="44">
        <v>31</v>
      </c>
      <c r="D24" s="45">
        <v>44.72</v>
      </c>
      <c r="E24" s="45"/>
      <c r="F24" t="s" s="46">
        <v>32</v>
      </c>
      <c r="G24" s="47">
        <v>1</v>
      </c>
      <c r="H24" s="48">
        <f>ROUNDUP(D24/G24,2)</f>
        <v>44.72</v>
      </c>
      <c r="I24" s="49"/>
      <c r="J24" s="50">
        <f>H24*I24</f>
        <v>0</v>
      </c>
      <c r="K24" s="35"/>
    </row>
    <row r="25" ht="18" customHeight="1">
      <c r="A25" t="s" s="43">
        <v>50</v>
      </c>
      <c r="B25" t="s" s="43">
        <v>51</v>
      </c>
      <c r="C25" t="s" s="44">
        <v>31</v>
      </c>
      <c r="D25" s="45">
        <v>29</v>
      </c>
      <c r="E25" s="45"/>
      <c r="F25" t="s" s="46">
        <v>32</v>
      </c>
      <c r="G25" s="47">
        <v>1</v>
      </c>
      <c r="H25" s="48">
        <f>ROUNDUP(D25/G25,2)</f>
        <v>29</v>
      </c>
      <c r="I25" s="49"/>
      <c r="J25" s="50">
        <f>H25*I25</f>
        <v>0</v>
      </c>
      <c r="K25" s="35"/>
    </row>
    <row r="26" ht="18" customHeight="1">
      <c r="A26" t="s" s="51">
        <v>52</v>
      </c>
      <c r="B26" t="s" s="51">
        <v>53</v>
      </c>
      <c r="C26" t="s" s="52">
        <v>31</v>
      </c>
      <c r="D26" s="53">
        <v>33.56</v>
      </c>
      <c r="E26" s="53"/>
      <c r="F26" t="s" s="54">
        <v>32</v>
      </c>
      <c r="G26" s="55">
        <v>1</v>
      </c>
      <c r="H26" s="56">
        <f>ROUNDUP(D26/G26,2)</f>
        <v>33.56</v>
      </c>
      <c r="I26" s="57"/>
      <c r="J26" s="58">
        <f>H26*I26</f>
        <v>0</v>
      </c>
      <c r="K26" s="35"/>
    </row>
    <row r="27" ht="18" customHeight="1">
      <c r="A27" t="s" s="69">
        <v>54</v>
      </c>
      <c r="B27" t="s" s="72">
        <v>55</v>
      </c>
      <c r="C27" t="s" s="73">
        <v>31</v>
      </c>
      <c r="D27" s="74">
        <v>42.2</v>
      </c>
      <c r="E27" s="74"/>
      <c r="F27" t="s" s="75">
        <v>32</v>
      </c>
      <c r="G27" s="76">
        <v>1</v>
      </c>
      <c r="H27" s="77">
        <f>ROUNDUP(D27/G27,2)</f>
        <v>42.2</v>
      </c>
      <c r="I27" s="78"/>
      <c r="J27" s="79">
        <f>H27*I27</f>
        <v>0</v>
      </c>
      <c r="K27" s="35"/>
    </row>
    <row r="28" ht="18" customHeight="1">
      <c r="A28" s="80"/>
      <c r="B28" s="59"/>
      <c r="C28" s="60"/>
      <c r="D28" s="61"/>
      <c r="E28" s="61"/>
      <c r="F28" s="62"/>
      <c r="G28" s="63"/>
      <c r="H28" s="64"/>
      <c r="I28" s="70"/>
      <c r="J28" s="81"/>
      <c r="K28" s="35"/>
    </row>
    <row r="29" ht="18" customHeight="1">
      <c r="A29" t="s" s="36">
        <v>56</v>
      </c>
      <c r="B29" t="s" s="82">
        <v>57</v>
      </c>
      <c r="C29" t="s" s="44">
        <v>58</v>
      </c>
      <c r="D29" s="45">
        <v>24</v>
      </c>
      <c r="E29" s="45"/>
      <c r="F29" t="s" s="46">
        <v>32</v>
      </c>
      <c r="G29" s="47">
        <v>1</v>
      </c>
      <c r="H29" s="48">
        <f>ROUNDUP(D29/G29,2)</f>
        <v>24</v>
      </c>
      <c r="I29" s="49"/>
      <c r="J29" s="50">
        <f>H29*I29</f>
        <v>0</v>
      </c>
      <c r="K29" s="35"/>
    </row>
    <row r="30" ht="18" customHeight="1">
      <c r="A30" s="83"/>
      <c r="B30" t="s" s="84">
        <v>59</v>
      </c>
      <c r="C30" t="s" s="44">
        <v>31</v>
      </c>
      <c r="D30" s="45">
        <v>26</v>
      </c>
      <c r="E30" s="45"/>
      <c r="F30" t="s" s="46">
        <v>32</v>
      </c>
      <c r="G30" s="47">
        <v>1</v>
      </c>
      <c r="H30" s="48">
        <f>ROUNDUP(D30/G30,2)</f>
        <v>26</v>
      </c>
      <c r="I30" s="49"/>
      <c r="J30" s="50">
        <f>H30*I30</f>
        <v>0</v>
      </c>
      <c r="K30" s="35"/>
    </row>
    <row r="31" ht="18" customHeight="1">
      <c r="A31" s="85"/>
      <c r="B31" t="s" s="84">
        <v>60</v>
      </c>
      <c r="C31" t="s" s="44">
        <v>58</v>
      </c>
      <c r="D31" s="45">
        <v>27</v>
      </c>
      <c r="E31" s="45"/>
      <c r="F31" t="s" s="46">
        <v>32</v>
      </c>
      <c r="G31" s="47">
        <v>1</v>
      </c>
      <c r="H31" s="48">
        <f>ROUNDUP(D31/G31,2)</f>
        <v>27</v>
      </c>
      <c r="I31" s="49"/>
      <c r="J31" s="50">
        <f>H31*I31</f>
        <v>0</v>
      </c>
      <c r="K31" s="35"/>
    </row>
    <row r="32" ht="18" customHeight="1">
      <c r="A32" s="85"/>
      <c r="B32" t="s" s="84">
        <v>61</v>
      </c>
      <c r="C32" t="s" s="44">
        <v>62</v>
      </c>
      <c r="D32" s="45">
        <v>51.52</v>
      </c>
      <c r="E32" s="45"/>
      <c r="F32" t="s" s="46">
        <v>63</v>
      </c>
      <c r="G32" s="47">
        <v>12</v>
      </c>
      <c r="H32" s="48">
        <f>ROUNDUP(D32/G32,2)</f>
        <v>4.3</v>
      </c>
      <c r="I32" s="49"/>
      <c r="J32" s="50">
        <f>H32*I32</f>
        <v>0</v>
      </c>
      <c r="K32" s="35"/>
    </row>
    <row r="33" ht="18" customHeight="1">
      <c r="A33" s="85"/>
      <c r="B33" t="s" s="84">
        <v>64</v>
      </c>
      <c r="C33" t="s" s="44">
        <v>62</v>
      </c>
      <c r="D33" s="45">
        <v>55.12</v>
      </c>
      <c r="E33" s="45"/>
      <c r="F33" t="s" s="46">
        <v>63</v>
      </c>
      <c r="G33" s="47">
        <v>12</v>
      </c>
      <c r="H33" s="48">
        <f>ROUNDUP(D33/G33,2)</f>
        <v>4.6</v>
      </c>
      <c r="I33" s="49"/>
      <c r="J33" s="50">
        <f>H33*I33</f>
        <v>0</v>
      </c>
      <c r="K33" s="35"/>
    </row>
    <row r="34" ht="18" customHeight="1">
      <c r="A34" s="85"/>
      <c r="B34" t="s" s="84">
        <v>65</v>
      </c>
      <c r="C34" t="s" s="44">
        <v>66</v>
      </c>
      <c r="D34" s="45">
        <v>6.46</v>
      </c>
      <c r="E34" s="45"/>
      <c r="F34" t="s" s="46">
        <v>67</v>
      </c>
      <c r="G34" s="47">
        <v>1</v>
      </c>
      <c r="H34" s="48">
        <f>ROUNDUP(D34/G34,2)</f>
        <v>6.46</v>
      </c>
      <c r="I34" s="49"/>
      <c r="J34" s="50">
        <f>H34*I34</f>
        <v>0</v>
      </c>
      <c r="K34" s="35"/>
    </row>
    <row r="35" ht="18" customHeight="1">
      <c r="A35" s="86"/>
      <c r="B35" t="s" s="87">
        <v>68</v>
      </c>
      <c r="C35" t="s" s="52">
        <v>69</v>
      </c>
      <c r="D35" s="53">
        <v>40.5</v>
      </c>
      <c r="E35" s="53"/>
      <c r="F35" t="s" s="54">
        <v>63</v>
      </c>
      <c r="G35" s="55">
        <v>6</v>
      </c>
      <c r="H35" s="56">
        <f>ROUNDUP(D35/G35,2)</f>
        <v>6.75</v>
      </c>
      <c r="I35" s="57"/>
      <c r="J35" s="58">
        <f>H35*I35</f>
        <v>0</v>
      </c>
      <c r="K35" s="35"/>
    </row>
    <row r="36" ht="18" customHeight="1">
      <c r="A36" s="88"/>
      <c r="B36" s="89"/>
      <c r="C36" s="60"/>
      <c r="D36" s="61"/>
      <c r="E36" s="61"/>
      <c r="F36" s="64"/>
      <c r="G36" s="63"/>
      <c r="H36" s="64"/>
      <c r="I36" s="70"/>
      <c r="J36" s="81"/>
      <c r="K36" s="35"/>
    </row>
    <row r="37" ht="18" customHeight="1">
      <c r="A37" t="s" s="90">
        <v>70</v>
      </c>
      <c r="B37" t="s" s="43">
        <v>71</v>
      </c>
      <c r="C37" t="s" s="44">
        <v>72</v>
      </c>
      <c r="D37" s="45">
        <v>20.83</v>
      </c>
      <c r="E37" s="45"/>
      <c r="F37" t="s" s="46">
        <v>72</v>
      </c>
      <c r="G37" s="47">
        <v>1</v>
      </c>
      <c r="H37" s="48">
        <f>ROUNDUP(D37/G37,2)</f>
        <v>20.83</v>
      </c>
      <c r="I37" s="49"/>
      <c r="J37" s="50">
        <f>H37*I37</f>
        <v>0</v>
      </c>
      <c r="K37" s="35"/>
    </row>
    <row r="38" ht="18" customHeight="1">
      <c r="A38" s="91"/>
      <c r="B38" t="s" s="43">
        <v>73</v>
      </c>
      <c r="C38" t="s" s="44">
        <v>72</v>
      </c>
      <c r="D38" s="45">
        <v>21.35</v>
      </c>
      <c r="E38" s="45"/>
      <c r="F38" t="s" s="46">
        <v>72</v>
      </c>
      <c r="G38" s="47">
        <v>1</v>
      </c>
      <c r="H38" s="48">
        <f>ROUNDUP(D38/G38,2)</f>
        <v>21.35</v>
      </c>
      <c r="I38" s="49"/>
      <c r="J38" s="50">
        <f>H38*I38</f>
        <v>0</v>
      </c>
      <c r="K38" s="35"/>
    </row>
    <row r="39" ht="18" customHeight="1">
      <c r="A39" s="92"/>
      <c r="B39" t="s" s="51">
        <v>74</v>
      </c>
      <c r="C39" t="s" s="52">
        <v>72</v>
      </c>
      <c r="D39" s="53">
        <v>26.13</v>
      </c>
      <c r="E39" s="53"/>
      <c r="F39" t="s" s="54">
        <v>72</v>
      </c>
      <c r="G39" s="55">
        <v>1</v>
      </c>
      <c r="H39" s="56">
        <f>ROUNDUP(D39/G39,2)</f>
        <v>26.13</v>
      </c>
      <c r="I39" s="57"/>
      <c r="J39" s="58">
        <f>H39*I39</f>
        <v>0</v>
      </c>
      <c r="K39" s="35"/>
    </row>
    <row r="40" ht="18" customHeight="1">
      <c r="A40" s="93"/>
      <c r="B40" s="59"/>
      <c r="C40" s="60"/>
      <c r="D40" s="61"/>
      <c r="E40" s="61"/>
      <c r="F40" s="64"/>
      <c r="G40" s="63"/>
      <c r="H40" s="64"/>
      <c r="I40" s="70"/>
      <c r="J40" s="81"/>
      <c r="K40" s="35"/>
    </row>
    <row r="41" ht="18" customHeight="1">
      <c r="A41" t="s" s="90">
        <v>75</v>
      </c>
      <c r="B41" t="s" s="43">
        <v>76</v>
      </c>
      <c r="C41" t="s" s="44">
        <v>77</v>
      </c>
      <c r="D41" s="45">
        <v>35.5</v>
      </c>
      <c r="E41" s="45"/>
      <c r="F41" t="s" s="46">
        <v>63</v>
      </c>
      <c r="G41" s="47">
        <v>12</v>
      </c>
      <c r="H41" s="48">
        <f>ROUNDUP(D41/G41,2)</f>
        <v>2.96</v>
      </c>
      <c r="I41" s="49"/>
      <c r="J41" s="50">
        <f>H41*I41</f>
        <v>0</v>
      </c>
      <c r="K41" s="35"/>
    </row>
    <row r="42" ht="18" customHeight="1">
      <c r="A42" s="91"/>
      <c r="B42" t="s" s="43">
        <v>78</v>
      </c>
      <c r="C42" t="s" s="44">
        <v>77</v>
      </c>
      <c r="D42" s="45">
        <v>35.5</v>
      </c>
      <c r="E42" s="45"/>
      <c r="F42" t="s" s="46">
        <v>63</v>
      </c>
      <c r="G42" s="47">
        <v>12</v>
      </c>
      <c r="H42" s="48">
        <f>ROUNDUP(D42/G42,2)</f>
        <v>2.96</v>
      </c>
      <c r="I42" s="49"/>
      <c r="J42" s="50">
        <f>H42*I42</f>
        <v>0</v>
      </c>
      <c r="K42" s="35"/>
    </row>
    <row r="43" ht="18" customHeight="1">
      <c r="A43" s="92"/>
      <c r="B43" t="s" s="51">
        <v>79</v>
      </c>
      <c r="C43" t="s" s="52">
        <v>80</v>
      </c>
      <c r="D43" s="53">
        <v>40</v>
      </c>
      <c r="E43" s="53"/>
      <c r="F43" t="s" s="54">
        <v>63</v>
      </c>
      <c r="G43" s="55">
        <v>12</v>
      </c>
      <c r="H43" s="56">
        <f>ROUNDUP(D43/G43,2)</f>
        <v>3.34</v>
      </c>
      <c r="I43" s="57"/>
      <c r="J43" s="58">
        <f>H43*I43</f>
        <v>0</v>
      </c>
      <c r="K43" s="94"/>
    </row>
    <row r="44" ht="18" customHeight="1">
      <c r="A44" s="93"/>
      <c r="B44" s="59"/>
      <c r="C44" s="60"/>
      <c r="D44" s="61"/>
      <c r="E44" s="61"/>
      <c r="F44" s="64"/>
      <c r="G44" s="63"/>
      <c r="H44" s="64"/>
      <c r="I44" s="70"/>
      <c r="J44" s="81"/>
      <c r="K44" s="95"/>
    </row>
    <row r="45" ht="18" customHeight="1">
      <c r="A45" t="s" s="96">
        <v>81</v>
      </c>
      <c r="B45" t="s" s="43">
        <v>82</v>
      </c>
      <c r="C45" t="s" s="44">
        <v>83</v>
      </c>
      <c r="D45" s="45">
        <v>95.8</v>
      </c>
      <c r="E45" s="45"/>
      <c r="F45" t="s" s="46">
        <v>84</v>
      </c>
      <c r="G45" s="47">
        <v>12</v>
      </c>
      <c r="H45" s="48">
        <f>ROUNDUP(D45/G45,2)</f>
        <v>7.99</v>
      </c>
      <c r="I45" s="49"/>
      <c r="J45" s="50">
        <f>H45*I45</f>
        <v>0</v>
      </c>
      <c r="K45" s="35"/>
    </row>
    <row r="46" ht="18" customHeight="1">
      <c r="A46" t="s" s="96">
        <v>85</v>
      </c>
      <c r="B46" t="s" s="43">
        <v>86</v>
      </c>
      <c r="C46" t="s" s="44">
        <v>83</v>
      </c>
      <c r="D46" s="45">
        <v>110</v>
      </c>
      <c r="E46" s="45"/>
      <c r="F46" t="s" s="46">
        <v>84</v>
      </c>
      <c r="G46" s="47">
        <v>12</v>
      </c>
      <c r="H46" s="48">
        <f>ROUNDUP(D46/G46,2)</f>
        <v>9.17</v>
      </c>
      <c r="I46" s="49"/>
      <c r="J46" s="50">
        <f>H46*I46</f>
        <v>0</v>
      </c>
      <c r="K46" s="35"/>
    </row>
    <row r="47" ht="18" customHeight="1">
      <c r="A47" t="s" s="97">
        <v>87</v>
      </c>
      <c r="B47" t="s" s="43">
        <v>88</v>
      </c>
      <c r="C47" t="s" s="44">
        <v>83</v>
      </c>
      <c r="D47" s="45">
        <v>129.6</v>
      </c>
      <c r="E47" s="45"/>
      <c r="F47" t="s" s="46">
        <v>84</v>
      </c>
      <c r="G47" s="47">
        <v>12</v>
      </c>
      <c r="H47" s="48">
        <f>ROUNDUP(D47/G47,2)</f>
        <v>10.8</v>
      </c>
      <c r="I47" s="49"/>
      <c r="J47" s="50">
        <f>H47*I47</f>
        <v>0</v>
      </c>
      <c r="K47" s="35"/>
    </row>
    <row r="48" ht="18" customHeight="1">
      <c r="A48" t="s" s="97">
        <v>89</v>
      </c>
      <c r="B48" t="s" s="43">
        <v>90</v>
      </c>
      <c r="C48" t="s" s="44">
        <v>83</v>
      </c>
      <c r="D48" s="45">
        <v>93.8</v>
      </c>
      <c r="E48" s="45"/>
      <c r="F48" t="s" s="46">
        <v>84</v>
      </c>
      <c r="G48" s="47">
        <v>12</v>
      </c>
      <c r="H48" s="48">
        <f>ROUNDUP(D48/G48,2)</f>
        <v>7.82</v>
      </c>
      <c r="I48" s="49"/>
      <c r="J48" s="50">
        <f>H48*I48</f>
        <v>0</v>
      </c>
      <c r="K48" s="35"/>
    </row>
    <row r="49" ht="18" customHeight="1">
      <c r="A49" s="91"/>
      <c r="B49" t="s" s="43">
        <v>91</v>
      </c>
      <c r="C49" t="s" s="44">
        <v>83</v>
      </c>
      <c r="D49" s="45">
        <v>94.8</v>
      </c>
      <c r="E49" s="45"/>
      <c r="F49" t="s" s="46">
        <v>84</v>
      </c>
      <c r="G49" s="47">
        <v>12</v>
      </c>
      <c r="H49" s="48">
        <f>ROUNDUP(D49/G49,2)</f>
        <v>7.9</v>
      </c>
      <c r="I49" s="49"/>
      <c r="J49" s="50">
        <f>H49*I49</f>
        <v>0</v>
      </c>
      <c r="K49" s="35"/>
    </row>
    <row r="50" ht="18" customHeight="1">
      <c r="A50" s="98"/>
      <c r="B50" t="s" s="43">
        <v>92</v>
      </c>
      <c r="C50" t="s" s="44">
        <v>93</v>
      </c>
      <c r="D50" s="45">
        <v>49.6</v>
      </c>
      <c r="E50" s="45"/>
      <c r="F50" t="s" s="46">
        <v>84</v>
      </c>
      <c r="G50" s="47">
        <v>12</v>
      </c>
      <c r="H50" s="48">
        <f>ROUNDUP(D50/G50,2)</f>
        <v>4.14</v>
      </c>
      <c r="I50" s="49"/>
      <c r="J50" s="50">
        <f>H50*I50</f>
        <v>0</v>
      </c>
      <c r="K50" s="35"/>
    </row>
    <row r="51" ht="18" customHeight="1">
      <c r="A51" s="98"/>
      <c r="B51" t="s" s="43">
        <v>94</v>
      </c>
      <c r="C51" t="s" s="44">
        <v>93</v>
      </c>
      <c r="D51" s="45">
        <v>34</v>
      </c>
      <c r="E51" s="45"/>
      <c r="F51" t="s" s="46">
        <v>84</v>
      </c>
      <c r="G51" s="47">
        <v>12</v>
      </c>
      <c r="H51" s="48">
        <f>ROUNDUP(D51/G51,2)</f>
        <v>2.84</v>
      </c>
      <c r="I51" s="49"/>
      <c r="J51" s="50">
        <f>H51*I51</f>
        <v>0</v>
      </c>
      <c r="K51" s="35"/>
    </row>
    <row r="52" ht="18" customHeight="1">
      <c r="A52" s="98"/>
      <c r="B52" t="s" s="43">
        <v>95</v>
      </c>
      <c r="C52" t="s" s="44">
        <v>93</v>
      </c>
      <c r="D52" s="45">
        <v>34</v>
      </c>
      <c r="E52" s="45"/>
      <c r="F52" t="s" s="46">
        <v>84</v>
      </c>
      <c r="G52" s="47">
        <v>12</v>
      </c>
      <c r="H52" s="48">
        <f>ROUNDUP(D52/G52,2)</f>
        <v>2.84</v>
      </c>
      <c r="I52" s="49"/>
      <c r="J52" s="50">
        <f>H52*I52</f>
        <v>0</v>
      </c>
      <c r="K52" s="35"/>
    </row>
    <row r="53" ht="18" customHeight="1">
      <c r="A53" s="98"/>
      <c r="B53" t="s" s="43">
        <v>96</v>
      </c>
      <c r="C53" t="s" s="44">
        <v>93</v>
      </c>
      <c r="D53" s="45">
        <v>34</v>
      </c>
      <c r="E53" s="45"/>
      <c r="F53" t="s" s="46">
        <v>84</v>
      </c>
      <c r="G53" s="47">
        <v>12</v>
      </c>
      <c r="H53" s="48">
        <f>ROUNDUP(D53/G53,2)</f>
        <v>2.84</v>
      </c>
      <c r="I53" s="49"/>
      <c r="J53" s="50">
        <f>H53*I53</f>
        <v>0</v>
      </c>
      <c r="K53" s="35"/>
    </row>
    <row r="54" ht="18" customHeight="1">
      <c r="A54" s="98"/>
      <c r="B54" t="s" s="43">
        <v>97</v>
      </c>
      <c r="C54" t="s" s="44">
        <v>93</v>
      </c>
      <c r="D54" s="45">
        <v>34</v>
      </c>
      <c r="E54" s="45"/>
      <c r="F54" t="s" s="46">
        <v>84</v>
      </c>
      <c r="G54" s="47">
        <v>12</v>
      </c>
      <c r="H54" s="48">
        <f>ROUNDUP(D54/G54,2)</f>
        <v>2.84</v>
      </c>
      <c r="I54" s="49"/>
      <c r="J54" s="50">
        <f>H54*I54</f>
        <v>0</v>
      </c>
      <c r="K54" s="35"/>
    </row>
    <row r="55" ht="18" customHeight="1">
      <c r="A55" s="98"/>
      <c r="B55" t="s" s="43">
        <v>98</v>
      </c>
      <c r="C55" t="s" s="44">
        <v>93</v>
      </c>
      <c r="D55" s="45">
        <v>34</v>
      </c>
      <c r="E55" s="45"/>
      <c r="F55" t="s" s="46">
        <v>84</v>
      </c>
      <c r="G55" s="47">
        <v>12</v>
      </c>
      <c r="H55" s="48">
        <f>ROUNDUP(D55/G55,2)</f>
        <v>2.84</v>
      </c>
      <c r="I55" s="49"/>
      <c r="J55" s="50">
        <f>H55*I55</f>
        <v>0</v>
      </c>
      <c r="K55" s="35"/>
    </row>
    <row r="56" ht="18" customHeight="1">
      <c r="A56" s="98"/>
      <c r="B56" t="s" s="43">
        <v>99</v>
      </c>
      <c r="C56" t="s" s="44">
        <v>93</v>
      </c>
      <c r="D56" s="45">
        <v>46</v>
      </c>
      <c r="E56" s="45"/>
      <c r="F56" t="s" s="46">
        <v>84</v>
      </c>
      <c r="G56" s="47">
        <v>12</v>
      </c>
      <c r="H56" s="48">
        <f>ROUNDUP(D56/G56,2)</f>
        <v>3.84</v>
      </c>
      <c r="I56" s="49"/>
      <c r="J56" s="50">
        <f>H56*I56</f>
        <v>0</v>
      </c>
      <c r="K56" s="35"/>
    </row>
    <row r="57" ht="18" customHeight="1">
      <c r="A57" s="98"/>
      <c r="B57" t="s" s="43">
        <v>100</v>
      </c>
      <c r="C57" t="s" s="44">
        <v>101</v>
      </c>
      <c r="D57" s="45">
        <v>135</v>
      </c>
      <c r="E57" s="45"/>
      <c r="F57" t="s" s="46">
        <v>84</v>
      </c>
      <c r="G57" s="47">
        <v>6</v>
      </c>
      <c r="H57" s="48">
        <f>ROUNDUP(D57/G57,2)</f>
        <v>22.5</v>
      </c>
      <c r="I57" s="49"/>
      <c r="J57" s="50">
        <f>H57*I57</f>
        <v>0</v>
      </c>
      <c r="K57" s="35"/>
    </row>
    <row r="58" ht="18" customHeight="1">
      <c r="A58" s="98"/>
      <c r="B58" t="s" s="43">
        <v>102</v>
      </c>
      <c r="C58" t="s" s="44">
        <v>103</v>
      </c>
      <c r="D58" s="45">
        <v>61</v>
      </c>
      <c r="E58" s="45"/>
      <c r="F58" t="s" s="46">
        <v>104</v>
      </c>
      <c r="G58" s="47">
        <v>1</v>
      </c>
      <c r="H58" s="48">
        <f>ROUNDUP(D58/G58,2)</f>
        <v>61</v>
      </c>
      <c r="I58" s="49"/>
      <c r="J58" s="50">
        <f>H58*I58</f>
        <v>0</v>
      </c>
      <c r="K58" s="35"/>
    </row>
    <row r="59" ht="18" customHeight="1">
      <c r="A59" s="92"/>
      <c r="B59" t="s" s="51">
        <v>105</v>
      </c>
      <c r="C59" t="s" s="52">
        <v>103</v>
      </c>
      <c r="D59" s="53">
        <v>16.26</v>
      </c>
      <c r="E59" s="53"/>
      <c r="F59" t="s" s="54">
        <v>104</v>
      </c>
      <c r="G59" s="55">
        <v>1</v>
      </c>
      <c r="H59" s="56">
        <f>ROUNDUP(D59/G59,2)</f>
        <v>16.27</v>
      </c>
      <c r="I59" s="57"/>
      <c r="J59" s="58">
        <f>H59*I59</f>
        <v>0</v>
      </c>
      <c r="K59" s="35"/>
    </row>
    <row r="60" ht="18" customHeight="1">
      <c r="A60" t="s" s="99">
        <v>106</v>
      </c>
      <c r="B60" t="s" s="72">
        <v>107</v>
      </c>
      <c r="C60" t="s" s="73">
        <v>101</v>
      </c>
      <c r="D60" s="74">
        <v>75.18000000000001</v>
      </c>
      <c r="E60" s="74"/>
      <c r="F60" t="s" s="75">
        <v>108</v>
      </c>
      <c r="G60" s="76">
        <v>6</v>
      </c>
      <c r="H60" s="77">
        <f>ROUNDUP(D60/G60,2)</f>
        <v>12.53</v>
      </c>
      <c r="I60" s="78"/>
      <c r="J60" s="79">
        <f>H60*I60</f>
        <v>0</v>
      </c>
      <c r="K60" s="35"/>
    </row>
    <row r="61" ht="18" customHeight="1">
      <c r="A61" s="93"/>
      <c r="B61" s="59"/>
      <c r="C61" s="60"/>
      <c r="D61" s="61"/>
      <c r="E61" s="61"/>
      <c r="F61" s="64"/>
      <c r="G61" s="63"/>
      <c r="H61" s="64"/>
      <c r="I61" s="70"/>
      <c r="J61" s="81"/>
      <c r="K61" s="35"/>
    </row>
    <row r="62" ht="15.95" customHeight="1">
      <c r="A62" t="s" s="90">
        <v>109</v>
      </c>
      <c r="B62" t="s" s="100">
        <v>110</v>
      </c>
      <c r="C62" t="s" s="44">
        <v>111</v>
      </c>
      <c r="D62" s="45">
        <v>75.18000000000001</v>
      </c>
      <c r="E62" s="45"/>
      <c r="F62" t="s" s="46">
        <v>112</v>
      </c>
      <c r="G62" s="47">
        <v>4</v>
      </c>
      <c r="H62" s="48">
        <f>ROUNDUP(D62/G62,2)</f>
        <v>18.8</v>
      </c>
      <c r="I62" s="49"/>
      <c r="J62" s="50">
        <f>H62*I62</f>
        <v>0</v>
      </c>
      <c r="K62" t="s" s="101">
        <v>113</v>
      </c>
    </row>
    <row r="63" ht="15.95" customHeight="1">
      <c r="A63" s="102"/>
      <c r="B63" t="s" s="51">
        <v>114</v>
      </c>
      <c r="C63" t="s" s="52">
        <v>115</v>
      </c>
      <c r="D63" s="53">
        <v>546.4</v>
      </c>
      <c r="E63" s="103"/>
      <c r="F63" t="s" s="54">
        <v>116</v>
      </c>
      <c r="G63" s="55">
        <v>16</v>
      </c>
      <c r="H63" s="56">
        <f>ROUNDUP(D63/G63,2)</f>
        <v>34.15</v>
      </c>
      <c r="I63" s="57"/>
      <c r="J63" s="58">
        <f>H63*I63</f>
        <v>0</v>
      </c>
      <c r="K63" t="s" s="101">
        <v>117</v>
      </c>
    </row>
    <row r="64" ht="18" customHeight="1">
      <c r="A64" s="93"/>
      <c r="B64" s="59"/>
      <c r="C64" s="60"/>
      <c r="D64" s="61"/>
      <c r="E64" s="61"/>
      <c r="F64" s="64"/>
      <c r="G64" s="63"/>
      <c r="H64" s="64"/>
      <c r="I64" s="70"/>
      <c r="J64" s="81"/>
      <c r="K64" s="35"/>
    </row>
    <row r="65" ht="18" customHeight="1">
      <c r="A65" t="s" s="90">
        <v>118</v>
      </c>
      <c r="B65" t="s" s="43">
        <v>119</v>
      </c>
      <c r="C65" t="s" s="44">
        <v>120</v>
      </c>
      <c r="D65" s="45">
        <v>40.25</v>
      </c>
      <c r="E65" s="45"/>
      <c r="F65" t="s" s="46">
        <v>63</v>
      </c>
      <c r="G65" s="47">
        <v>6</v>
      </c>
      <c r="H65" s="48">
        <f>ROUNDUP(D65/G65,2)</f>
        <v>6.71</v>
      </c>
      <c r="I65" s="49"/>
      <c r="J65" s="50">
        <f>H65*I65</f>
        <v>0</v>
      </c>
      <c r="K65" s="35"/>
    </row>
    <row r="66" ht="18" customHeight="1">
      <c r="A66" s="83"/>
      <c r="B66" t="s" s="43">
        <v>121</v>
      </c>
      <c r="C66" t="s" s="44">
        <v>120</v>
      </c>
      <c r="D66" s="45">
        <v>40.25</v>
      </c>
      <c r="E66" s="45"/>
      <c r="F66" t="s" s="46">
        <v>63</v>
      </c>
      <c r="G66" s="47">
        <v>6</v>
      </c>
      <c r="H66" s="48">
        <f>ROUNDUP(D66/G66,2)</f>
        <v>6.71</v>
      </c>
      <c r="I66" s="49"/>
      <c r="J66" s="50">
        <f>H66*I66</f>
        <v>0</v>
      </c>
      <c r="K66" s="35"/>
    </row>
    <row r="67" ht="18" customHeight="1">
      <c r="A67" s="92"/>
      <c r="B67" t="s" s="51">
        <v>122</v>
      </c>
      <c r="C67" t="s" s="52">
        <v>120</v>
      </c>
      <c r="D67" s="53">
        <v>40.25</v>
      </c>
      <c r="E67" s="53"/>
      <c r="F67" t="s" s="54">
        <v>63</v>
      </c>
      <c r="G67" s="55">
        <v>6</v>
      </c>
      <c r="H67" s="56">
        <f>ROUNDUP(D67/G67,2)</f>
        <v>6.71</v>
      </c>
      <c r="I67" s="57"/>
      <c r="J67" s="58">
        <f>H67*I67</f>
        <v>0</v>
      </c>
      <c r="K67" s="35"/>
    </row>
    <row r="68" ht="18" customHeight="1">
      <c r="A68" s="93"/>
      <c r="B68" s="59"/>
      <c r="C68" s="60"/>
      <c r="D68" s="61"/>
      <c r="E68" s="61"/>
      <c r="F68" s="64"/>
      <c r="G68" s="63"/>
      <c r="H68" s="64"/>
      <c r="I68" s="70"/>
      <c r="J68" s="81"/>
      <c r="K68" s="35"/>
    </row>
    <row r="69" ht="18" customHeight="1">
      <c r="A69" t="s" s="104">
        <v>123</v>
      </c>
      <c r="B69" t="s" s="51">
        <v>124</v>
      </c>
      <c r="C69" t="s" s="52">
        <v>125</v>
      </c>
      <c r="D69" s="53">
        <v>13.13</v>
      </c>
      <c r="E69" s="53"/>
      <c r="F69" t="s" s="54">
        <v>126</v>
      </c>
      <c r="G69" s="55">
        <v>1</v>
      </c>
      <c r="H69" s="56">
        <f>ROUNDUP(D69/G69,2)</f>
        <v>13.13</v>
      </c>
      <c r="I69" s="57"/>
      <c r="J69" s="58">
        <f>H69*I69</f>
        <v>0</v>
      </c>
      <c r="K69" s="35"/>
    </row>
    <row r="70" ht="18" customHeight="1">
      <c r="A70" s="93"/>
      <c r="B70" s="59"/>
      <c r="C70" s="60"/>
      <c r="D70" s="61"/>
      <c r="E70" s="61"/>
      <c r="F70" s="64"/>
      <c r="G70" s="63"/>
      <c r="H70" s="64"/>
      <c r="I70" s="70"/>
      <c r="J70" s="81"/>
      <c r="K70" s="35"/>
    </row>
    <row r="71" ht="18" customHeight="1">
      <c r="A71" t="s" s="105">
        <v>127</v>
      </c>
      <c r="B71" t="s" s="43">
        <v>128</v>
      </c>
      <c r="C71" t="s" s="44">
        <v>129</v>
      </c>
      <c r="D71" s="45">
        <v>27.2</v>
      </c>
      <c r="E71" s="45"/>
      <c r="F71" t="s" s="46">
        <v>130</v>
      </c>
      <c r="G71" s="47">
        <v>8</v>
      </c>
      <c r="H71" s="48">
        <f>ROUNDUP(D71/G71,2)</f>
        <v>3.4</v>
      </c>
      <c r="I71" s="49"/>
      <c r="J71" s="50">
        <f>H71*I71</f>
        <v>0</v>
      </c>
      <c r="K71" s="35"/>
    </row>
    <row r="72" ht="18" customHeight="1">
      <c r="A72" t="s" s="105">
        <v>131</v>
      </c>
      <c r="B72" t="s" s="43">
        <v>132</v>
      </c>
      <c r="C72" t="s" s="44">
        <v>129</v>
      </c>
      <c r="D72" s="45">
        <v>28</v>
      </c>
      <c r="E72" s="45"/>
      <c r="F72" t="s" s="46">
        <v>130</v>
      </c>
      <c r="G72" s="47">
        <v>8</v>
      </c>
      <c r="H72" s="48">
        <f>ROUNDUP(D72/G72,2)</f>
        <v>3.5</v>
      </c>
      <c r="I72" s="49"/>
      <c r="J72" s="50">
        <f>H72*I72</f>
        <v>0</v>
      </c>
      <c r="K72" s="35"/>
    </row>
    <row r="73" ht="18" customHeight="1">
      <c r="A73" s="102"/>
      <c r="B73" t="s" s="51">
        <v>133</v>
      </c>
      <c r="C73" t="s" s="52">
        <v>129</v>
      </c>
      <c r="D73" s="53">
        <v>32</v>
      </c>
      <c r="E73" s="53"/>
      <c r="F73" t="s" s="54">
        <v>130</v>
      </c>
      <c r="G73" s="55">
        <v>8</v>
      </c>
      <c r="H73" s="56">
        <f>ROUNDUP(D73/G73,2)</f>
        <v>4</v>
      </c>
      <c r="I73" s="57"/>
      <c r="J73" s="58">
        <f>H73*I73</f>
        <v>0</v>
      </c>
      <c r="K73" s="35"/>
    </row>
    <row r="74" ht="18" customHeight="1">
      <c r="A74" s="93"/>
      <c r="B74" s="59"/>
      <c r="C74" s="60"/>
      <c r="D74" s="61"/>
      <c r="E74" s="61"/>
      <c r="F74" s="64"/>
      <c r="G74" s="63"/>
      <c r="H74" s="64"/>
      <c r="I74" s="70"/>
      <c r="J74" s="81"/>
      <c r="K74" s="35"/>
    </row>
    <row r="75" ht="18" customHeight="1">
      <c r="A75" t="s" s="90">
        <v>134</v>
      </c>
      <c r="B75" t="s" s="43">
        <v>135</v>
      </c>
      <c r="C75" t="s" s="44">
        <v>136</v>
      </c>
      <c r="D75" s="45">
        <v>49.5</v>
      </c>
      <c r="E75" s="45"/>
      <c r="F75" t="s" s="46">
        <v>137</v>
      </c>
      <c r="G75" s="47">
        <v>6</v>
      </c>
      <c r="H75" s="48">
        <f>D75/G75</f>
        <v>8.25</v>
      </c>
      <c r="I75" s="49"/>
      <c r="J75" s="50">
        <f>H75*I75</f>
        <v>0</v>
      </c>
      <c r="K75" s="35"/>
    </row>
    <row r="76" ht="18" customHeight="1">
      <c r="A76" t="s" s="96">
        <v>138</v>
      </c>
      <c r="B76" t="s" s="43">
        <v>135</v>
      </c>
      <c r="C76" t="s" s="44">
        <v>139</v>
      </c>
      <c r="D76" s="45">
        <v>50.14</v>
      </c>
      <c r="E76" s="45"/>
      <c r="F76" t="s" s="46">
        <v>140</v>
      </c>
      <c r="G76" s="47">
        <v>2</v>
      </c>
      <c r="H76" s="48">
        <f>D76/G76</f>
        <v>25.07</v>
      </c>
      <c r="I76" s="49"/>
      <c r="J76" s="50">
        <f>H76*I76</f>
        <v>0</v>
      </c>
      <c r="K76" s="35"/>
    </row>
    <row r="77" ht="18" customHeight="1">
      <c r="A77" t="s" s="96">
        <v>141</v>
      </c>
      <c r="B77" t="s" s="43">
        <v>142</v>
      </c>
      <c r="C77" t="s" s="44">
        <v>136</v>
      </c>
      <c r="D77" s="45">
        <v>40.5</v>
      </c>
      <c r="E77" s="45"/>
      <c r="F77" t="s" s="46">
        <v>137</v>
      </c>
      <c r="G77" s="47">
        <v>6</v>
      </c>
      <c r="H77" s="48">
        <f>D77/G77</f>
        <v>6.75</v>
      </c>
      <c r="I77" s="49"/>
      <c r="J77" s="50">
        <f>H77*I77</f>
        <v>0</v>
      </c>
      <c r="K77" s="35"/>
    </row>
    <row r="78" ht="18" customHeight="1">
      <c r="A78" t="s" s="96">
        <v>143</v>
      </c>
      <c r="B78" t="s" s="43">
        <v>142</v>
      </c>
      <c r="C78" t="s" s="44">
        <v>139</v>
      </c>
      <c r="D78" s="45">
        <v>46.14</v>
      </c>
      <c r="E78" s="45"/>
      <c r="F78" t="s" s="46">
        <v>140</v>
      </c>
      <c r="G78" s="47">
        <v>2</v>
      </c>
      <c r="H78" s="48">
        <f>D78/G78</f>
        <v>23.07</v>
      </c>
      <c r="I78" s="49"/>
      <c r="J78" s="50">
        <f>H78*I78</f>
        <v>0</v>
      </c>
      <c r="K78" s="35"/>
    </row>
    <row r="79" ht="18" customHeight="1">
      <c r="A79" s="91"/>
      <c r="B79" t="s" s="43">
        <v>144</v>
      </c>
      <c r="C79" t="s" s="44">
        <v>139</v>
      </c>
      <c r="D79" s="45">
        <v>52.14</v>
      </c>
      <c r="E79" s="45"/>
      <c r="F79" t="s" s="46">
        <v>140</v>
      </c>
      <c r="G79" s="47">
        <v>2</v>
      </c>
      <c r="H79" s="48">
        <f>D79/G79</f>
        <v>26.07</v>
      </c>
      <c r="I79" s="49"/>
      <c r="J79" s="50">
        <f>H79*I79</f>
        <v>0</v>
      </c>
      <c r="K79" s="35"/>
    </row>
    <row r="80" ht="18" customHeight="1">
      <c r="A80" s="98"/>
      <c r="B80" t="s" s="43">
        <v>145</v>
      </c>
      <c r="C80" t="s" s="44">
        <v>146</v>
      </c>
      <c r="D80" s="45">
        <v>50.14</v>
      </c>
      <c r="E80" s="45"/>
      <c r="F80" t="s" s="46">
        <v>140</v>
      </c>
      <c r="G80" s="47">
        <v>4</v>
      </c>
      <c r="H80" s="48">
        <f>D80/G80</f>
        <v>12.535</v>
      </c>
      <c r="I80" s="49"/>
      <c r="J80" s="50">
        <f>H80*I80</f>
        <v>0</v>
      </c>
      <c r="K80" s="35"/>
    </row>
    <row r="81" ht="18" customHeight="1">
      <c r="A81" s="98"/>
      <c r="B81" t="s" s="43">
        <v>147</v>
      </c>
      <c r="C81" t="s" s="44">
        <v>136</v>
      </c>
      <c r="D81" s="45">
        <v>55.5</v>
      </c>
      <c r="E81" s="45"/>
      <c r="F81" t="s" s="46">
        <v>137</v>
      </c>
      <c r="G81" s="47">
        <v>6</v>
      </c>
      <c r="H81" s="48">
        <f>D81/G81</f>
        <v>9.25</v>
      </c>
      <c r="I81" s="49"/>
      <c r="J81" s="50">
        <f>H81*I81</f>
        <v>0</v>
      </c>
      <c r="K81" s="35"/>
    </row>
    <row r="82" ht="18" customHeight="1">
      <c r="A82" s="98"/>
      <c r="B82" t="s" s="67">
        <v>148</v>
      </c>
      <c r="C82" t="s" s="44">
        <v>136</v>
      </c>
      <c r="D82" s="45">
        <v>64.5</v>
      </c>
      <c r="E82" s="45"/>
      <c r="F82" t="s" s="46">
        <v>137</v>
      </c>
      <c r="G82" s="47">
        <v>6</v>
      </c>
      <c r="H82" s="48">
        <f>D82/G82</f>
        <v>10.75</v>
      </c>
      <c r="I82" s="49"/>
      <c r="J82" s="50">
        <f>H82*I82</f>
        <v>0</v>
      </c>
      <c r="K82" s="35"/>
    </row>
    <row r="83" ht="18" customHeight="1">
      <c r="A83" s="92"/>
      <c r="B83" t="s" s="51">
        <v>149</v>
      </c>
      <c r="C83" t="s" s="52">
        <v>136</v>
      </c>
      <c r="D83" s="53">
        <v>70.5</v>
      </c>
      <c r="E83" s="53"/>
      <c r="F83" t="s" s="54">
        <v>137</v>
      </c>
      <c r="G83" s="55">
        <v>6</v>
      </c>
      <c r="H83" s="56">
        <f>D83/G83</f>
        <v>11.75</v>
      </c>
      <c r="I83" s="57"/>
      <c r="J83" s="58">
        <f>H83*I83</f>
        <v>0</v>
      </c>
      <c r="K83" s="35"/>
    </row>
    <row r="84" ht="18" customHeight="1">
      <c r="A84" s="106"/>
      <c r="B84" t="s" s="107">
        <v>150</v>
      </c>
      <c r="C84" s="108"/>
      <c r="D84" s="109"/>
      <c r="E84" s="109"/>
      <c r="F84" s="109"/>
      <c r="G84" s="110">
        <v>1</v>
      </c>
      <c r="H84" s="109">
        <v>0</v>
      </c>
      <c r="I84" s="108">
        <v>1</v>
      </c>
      <c r="J84" s="111">
        <f>H84*I84</f>
        <v>0</v>
      </c>
      <c r="K84" s="35"/>
    </row>
    <row r="85" ht="18" customHeight="1">
      <c r="A85" s="112"/>
      <c r="B85" s="112"/>
      <c r="C85" t="s" s="113">
        <v>151</v>
      </c>
      <c r="D85" s="114"/>
      <c r="E85" s="114"/>
      <c r="F85" s="114"/>
      <c r="G85" s="114"/>
      <c r="H85" s="114"/>
      <c r="I85" s="115"/>
      <c r="J85" s="116">
        <f>SUM(J10:J84)</f>
        <v>0</v>
      </c>
      <c r="K85" s="35"/>
    </row>
    <row r="86" ht="18" customHeight="1">
      <c r="A86" s="117"/>
      <c r="B86" s="118"/>
      <c r="C86" s="118"/>
      <c r="D86" s="118"/>
      <c r="E86" s="118"/>
      <c r="F86" s="118"/>
      <c r="G86" s="119"/>
      <c r="H86" s="118"/>
      <c r="I86" t="s" s="120">
        <v>152</v>
      </c>
      <c r="J86" s="121">
        <f>ROUNDDOWN((J85)*50%,0)</f>
        <v>0</v>
      </c>
      <c r="K86" s="35"/>
    </row>
    <row r="87" ht="18" customHeight="1">
      <c r="A87" s="117"/>
      <c r="B87" s="118"/>
      <c r="C87" s="122"/>
      <c r="D87" s="123"/>
      <c r="E87" s="123"/>
      <c r="F87" s="123"/>
      <c r="G87" s="124"/>
      <c r="H87" s="123"/>
      <c r="I87" t="s" s="125">
        <v>153</v>
      </c>
      <c r="J87" s="126">
        <f>J85</f>
        <v>0</v>
      </c>
      <c r="K87" s="35"/>
    </row>
  </sheetData>
  <mergeCells count="1">
    <mergeCell ref="C85:I85"/>
  </mergeCells>
  <hyperlinks>
    <hyperlink ref="F5" r:id="rId1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Header>&amp;R&amp;"Verdana,Regular"&amp;12&amp;K000000BonDeCommande-RaF-2015_PrénomNom (1).xlsx	 RAF Amap Réunion Pere Lachaise - Année 2015	&amp;"Calibri,Regular"&amp;11	Mai 2015</oddHead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