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hofmann\Documents\Commandes-RaF-2021\"/>
    </mc:Choice>
  </mc:AlternateContent>
  <xr:revisionPtr revIDLastSave="0" documentId="13_ncr:1_{405D0279-1704-416B-9E71-B93C1A87921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BDC2021" sheetId="1" r:id="rId1"/>
    <sheet name="Feuil2" sheetId="2" r:id="rId2"/>
    <sheet name="Feuil3" sheetId="3" r:id="rId3"/>
  </sheets>
  <definedNames>
    <definedName name="Paiement" localSheetId="0">'BDC2021'!#REF!</definedName>
  </definedNames>
  <calcPr calcId="181029"/>
</workbook>
</file>

<file path=xl/calcChain.xml><?xml version="1.0" encoding="utf-8"?>
<calcChain xmlns="http://schemas.openxmlformats.org/spreadsheetml/2006/main">
  <c r="I64" i="1" l="1"/>
  <c r="K64" i="1" s="1"/>
  <c r="I58" i="1"/>
  <c r="K58" i="1" s="1"/>
  <c r="I75" i="1"/>
  <c r="I71" i="1"/>
  <c r="K71" i="1" s="1"/>
  <c r="I72" i="1"/>
  <c r="K72" i="1" s="1"/>
  <c r="I73" i="1"/>
  <c r="K73" i="1" s="1"/>
  <c r="I66" i="1"/>
  <c r="I67" i="1"/>
  <c r="K67" i="1" s="1"/>
  <c r="I68" i="1"/>
  <c r="K68" i="1" s="1"/>
  <c r="I65" i="1"/>
  <c r="I59" i="1"/>
  <c r="I35" i="1"/>
  <c r="I36" i="1"/>
  <c r="K36" i="1" s="1"/>
  <c r="K75" i="1" l="1"/>
  <c r="I74" i="1"/>
  <c r="K74" i="1" s="1"/>
  <c r="I8" i="1"/>
  <c r="K8" i="1" s="1"/>
  <c r="I9" i="1"/>
  <c r="I10" i="1"/>
  <c r="I11" i="1"/>
  <c r="I12" i="1"/>
  <c r="I13" i="1"/>
  <c r="I14" i="1"/>
  <c r="I15" i="1"/>
  <c r="I16" i="1"/>
  <c r="I17" i="1"/>
  <c r="I18" i="1"/>
  <c r="I19" i="1"/>
  <c r="K19" i="1" s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7" i="1"/>
  <c r="J91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60" i="1"/>
  <c r="I61" i="1"/>
  <c r="I62" i="1"/>
  <c r="I63" i="1"/>
  <c r="I76" i="1"/>
  <c r="I77" i="1"/>
  <c r="I90" i="1"/>
  <c r="K90" i="1" s="1"/>
  <c r="I89" i="1"/>
  <c r="K89" i="1" s="1"/>
  <c r="I88" i="1"/>
  <c r="K88" i="1" s="1"/>
  <c r="I87" i="1"/>
  <c r="K87" i="1" s="1"/>
  <c r="I86" i="1"/>
  <c r="K86" i="1" s="1"/>
  <c r="I85" i="1"/>
  <c r="K85" i="1" s="1"/>
  <c r="I84" i="1"/>
  <c r="K84" i="1" s="1"/>
  <c r="I83" i="1"/>
  <c r="K83" i="1" s="1"/>
  <c r="I82" i="1"/>
  <c r="K82" i="1" s="1"/>
  <c r="I81" i="1"/>
  <c r="I80" i="1"/>
  <c r="I79" i="1"/>
  <c r="I78" i="1"/>
  <c r="I70" i="1"/>
  <c r="I69" i="1"/>
  <c r="I39" i="1"/>
  <c r="I38" i="1"/>
  <c r="I37" i="1"/>
  <c r="K66" i="1" l="1"/>
  <c r="K69" i="1"/>
  <c r="K65" i="1"/>
  <c r="K63" i="1"/>
  <c r="K62" i="1"/>
  <c r="K61" i="1"/>
  <c r="K60" i="1"/>
  <c r="K55" i="1"/>
  <c r="K56" i="1"/>
  <c r="K57" i="1"/>
  <c r="K59" i="1"/>
  <c r="K54" i="1"/>
  <c r="K53" i="1"/>
  <c r="K52" i="1"/>
  <c r="K51" i="1"/>
  <c r="K50" i="1"/>
  <c r="K49" i="1"/>
  <c r="K48" i="1"/>
  <c r="K47" i="1"/>
  <c r="K46" i="1"/>
  <c r="K45" i="1"/>
  <c r="K44" i="1"/>
  <c r="K43" i="1"/>
  <c r="K42" i="1"/>
  <c r="K41" i="1"/>
  <c r="K40" i="1"/>
  <c r="K39" i="1"/>
  <c r="K38" i="1"/>
  <c r="K37" i="1"/>
  <c r="K35" i="1"/>
  <c r="K34" i="1"/>
  <c r="K33" i="1"/>
  <c r="K22" i="1"/>
  <c r="K23" i="1"/>
  <c r="K24" i="1"/>
  <c r="K25" i="1"/>
  <c r="K26" i="1"/>
  <c r="K27" i="1"/>
  <c r="K28" i="1"/>
  <c r="K29" i="1"/>
  <c r="K30" i="1"/>
  <c r="K31" i="1"/>
  <c r="K32" i="1"/>
  <c r="K11" i="1"/>
  <c r="K12" i="1"/>
  <c r="K13" i="1"/>
  <c r="K14" i="1"/>
  <c r="K15" i="1"/>
  <c r="K16" i="1"/>
  <c r="K17" i="1"/>
  <c r="K9" i="1"/>
  <c r="K10" i="1"/>
  <c r="K7" i="1"/>
  <c r="K81" i="1" l="1"/>
  <c r="K80" i="1"/>
  <c r="K79" i="1"/>
  <c r="K78" i="1"/>
  <c r="K77" i="1"/>
  <c r="K76" i="1"/>
  <c r="K70" i="1"/>
  <c r="K18" i="1" l="1"/>
  <c r="K21" i="1"/>
  <c r="K20" i="1"/>
  <c r="K92" i="1" l="1"/>
  <c r="K94" i="1" s="1"/>
  <c r="K93" i="1" s="1"/>
</calcChain>
</file>

<file path=xl/sharedStrings.xml><?xml version="1.0" encoding="utf-8"?>
<sst xmlns="http://schemas.openxmlformats.org/spreadsheetml/2006/main" count="462" uniqueCount="267">
  <si>
    <t>NOM :</t>
  </si>
  <si>
    <t>PRÉNOM :</t>
  </si>
  <si>
    <t>E-MAIL :</t>
  </si>
  <si>
    <t>TÉLÉPHONE :</t>
  </si>
  <si>
    <t>conditionnement réel</t>
  </si>
  <si>
    <t>Unité</t>
  </si>
  <si>
    <t>Conditionnement AMAP</t>
  </si>
  <si>
    <t>Qantité</t>
  </si>
  <si>
    <t>TOTAL</t>
  </si>
  <si>
    <t>Anchoïade</t>
  </si>
  <si>
    <t>Boudin</t>
  </si>
  <si>
    <t>Jambonneau</t>
  </si>
  <si>
    <t>Pâté de campagne</t>
  </si>
  <si>
    <t>Garrigue</t>
  </si>
  <si>
    <t>Châtaignier</t>
  </si>
  <si>
    <t>Lavande</t>
  </si>
  <si>
    <t>Camargue</t>
  </si>
  <si>
    <t>pichoulette 10L</t>
  </si>
  <si>
    <t>pichoulette de 5L</t>
  </si>
  <si>
    <t>FRUITS
JUS
CONSERVES</t>
  </si>
  <si>
    <t>Cassoulet de canard</t>
  </si>
  <si>
    <t>Cuisses confites de canard</t>
  </si>
  <si>
    <t>Rillettes de canard</t>
  </si>
  <si>
    <t>Gésiers de canard</t>
  </si>
  <si>
    <t>Pâté au foie gras</t>
  </si>
  <si>
    <t>1 jambon</t>
  </si>
  <si>
    <t>1 saucisse</t>
  </si>
  <si>
    <t>1 L</t>
  </si>
  <si>
    <t>5 L</t>
  </si>
  <si>
    <t>TOTAL :</t>
  </si>
  <si>
    <t>ACOMPTE :</t>
  </si>
  <si>
    <t>RESTE :</t>
  </si>
  <si>
    <t>1 saucisson</t>
  </si>
  <si>
    <t>SAC A VIN</t>
  </si>
  <si>
    <t>VIN DOUX NATUREL</t>
  </si>
  <si>
    <t>1 pot 210g</t>
  </si>
  <si>
    <t>1 pot 90g</t>
  </si>
  <si>
    <t>1 pot 150g</t>
  </si>
  <si>
    <t>1 pot 430g</t>
  </si>
  <si>
    <t>1 pot 370g</t>
  </si>
  <si>
    <t>1 pot 350g</t>
  </si>
  <si>
    <t>1 pot 85g</t>
  </si>
  <si>
    <t>Pâté de foie de porc</t>
  </si>
  <si>
    <t>1 verrine 200g</t>
  </si>
  <si>
    <t>1 pot 200g</t>
  </si>
  <si>
    <t>FROMAGE</t>
  </si>
  <si>
    <t>1 pot 500g</t>
  </si>
  <si>
    <t>1 kg</t>
  </si>
  <si>
    <t>Biofrance</t>
  </si>
  <si>
    <t>Corbières AOC bio (Aude)</t>
  </si>
  <si>
    <t>1 Pichoulette 10L</t>
  </si>
  <si>
    <t>Domaine Cavaillès</t>
  </si>
  <si>
    <t>ROUGE BOUCHéS</t>
  </si>
  <si>
    <t>Domaine Marquise des Mûres</t>
  </si>
  <si>
    <t>Lou Carignan 2019  (&lt;7)</t>
  </si>
  <si>
    <t>St-Chinian AOC Bio libre (Hérault)</t>
  </si>
  <si>
    <t>6 Bouteilles 0,75L</t>
  </si>
  <si>
    <t>Thierry Navarre</t>
  </si>
  <si>
    <t>St-Chinian Sans IGP (Hérault)</t>
  </si>
  <si>
    <t>La Belle Vie  2016 (78)</t>
  </si>
  <si>
    <t>Absurde génie des fleures</t>
  </si>
  <si>
    <t>Vin naturel Bédarieux (Hérault)</t>
  </si>
  <si>
    <t>Cuvée Coralie 2018 (55)</t>
  </si>
  <si>
    <t>Minervois AOC (Hérault)</t>
  </si>
  <si>
    <t>Métiss 2016 (35)</t>
  </si>
  <si>
    <t>St-Chinian AOC Bio (Hérault)</t>
  </si>
  <si>
    <t>Terre des chardons</t>
  </si>
  <si>
    <t>Bien luné 2019 (25)</t>
  </si>
  <si>
    <t>Costière de Nimes</t>
  </si>
  <si>
    <t>BLANC BOUCHéS</t>
  </si>
  <si>
    <t>AOP Biodynamie (Gard)</t>
  </si>
  <si>
    <t>Manuel Mounier</t>
  </si>
  <si>
    <t>Viognier 2019</t>
  </si>
  <si>
    <t>100 % sans sulfite non filtré (Aude)</t>
  </si>
  <si>
    <t>Nasaara 2019 (50)</t>
  </si>
  <si>
    <t>Bio (Hérault)</t>
  </si>
  <si>
    <t>Muscat doux 2016 (72)</t>
  </si>
  <si>
    <t>Bio (Aude)</t>
  </si>
  <si>
    <t>Les Vignerons du Vallespir</t>
  </si>
  <si>
    <t>Muscat de Rivesaltes 2019 (130)</t>
  </si>
  <si>
    <t>(Pyrénées Orientales)</t>
  </si>
  <si>
    <t>6 Bouteilles 1L</t>
  </si>
  <si>
    <t>Domaine du Pech d'André</t>
  </si>
  <si>
    <t>Panaché 3x2 Bio (Hérault)</t>
  </si>
  <si>
    <t>Saveurs sauvages du Sud</t>
  </si>
  <si>
    <t>Pesto à l'ail des ours</t>
  </si>
  <si>
    <t>Pâté végétal châtaigne/ail/champignon</t>
  </si>
  <si>
    <t>Association Suc</t>
  </si>
  <si>
    <t>Châtaignes au naturel</t>
  </si>
  <si>
    <t>Bio libre (Ardèche)</t>
  </si>
  <si>
    <t>6 Pots 430Gr</t>
  </si>
  <si>
    <t>Purée de châtaignes au naturel</t>
  </si>
  <si>
    <t>12 Pots 370Gr</t>
  </si>
  <si>
    <t>La Ferme de Pisse Renard</t>
  </si>
  <si>
    <t>Crème de châtaignes</t>
  </si>
  <si>
    <t>Bio (Ardèche)</t>
  </si>
  <si>
    <t>Eau de fleur d'oranger</t>
  </si>
  <si>
    <t>6 Bouteilles 0,2L</t>
  </si>
  <si>
    <t>Maison Desclaux</t>
  </si>
  <si>
    <t xml:space="preserve">Tapenade verte  </t>
  </si>
  <si>
    <t>(Pyrénnées-Orientales)</t>
  </si>
  <si>
    <t>12 Bocaux 90Gr</t>
  </si>
  <si>
    <t>Tapenade noire</t>
  </si>
  <si>
    <t>12 Bocaux 85Gr</t>
  </si>
  <si>
    <t>Cassoulet de porc</t>
  </si>
  <si>
    <t>(Aude)</t>
  </si>
  <si>
    <t>12 Bocaux 750Gr</t>
  </si>
  <si>
    <t>12 Bocaux 200Gr</t>
  </si>
  <si>
    <t>12 Bocaux 350Gr</t>
  </si>
  <si>
    <t>1 Lot 1Pièces</t>
  </si>
  <si>
    <t>1 Lot 2Pièces</t>
  </si>
  <si>
    <t>Foie gras de canard entier</t>
  </si>
  <si>
    <t>6 Verrines 200Gr</t>
  </si>
  <si>
    <t>12 Bocaux 850Gr</t>
  </si>
  <si>
    <t>12 Bocaux 340Gr</t>
  </si>
  <si>
    <t>1 Lot 3Pièces</t>
  </si>
  <si>
    <t>GAEC de Faral</t>
  </si>
  <si>
    <t>Tommes de brebis</t>
  </si>
  <si>
    <t>Quasi bio (Aveyron)</t>
  </si>
  <si>
    <t>2 Tommes 2,5Kg</t>
  </si>
  <si>
    <t>Mas de Cournon</t>
  </si>
  <si>
    <t>Bio libre (Gard)</t>
  </si>
  <si>
    <t>6 Pots 500Gr</t>
  </si>
  <si>
    <t>Yêrê</t>
  </si>
  <si>
    <t>Ferme Bouteille</t>
  </si>
  <si>
    <t>Penne semi-complètes</t>
  </si>
  <si>
    <t>Moutarde</t>
  </si>
  <si>
    <t>6 Pots 350Gr</t>
  </si>
  <si>
    <t>Tranquille (2 blondes, 2 blanches, 2 ambrées)</t>
  </si>
  <si>
    <t>Andines</t>
  </si>
  <si>
    <t>Yachil</t>
  </si>
  <si>
    <t>Arabica (Chiapas)</t>
  </si>
  <si>
    <t>20 Sachets 250Gr</t>
  </si>
  <si>
    <t>Moulu</t>
  </si>
  <si>
    <t>Expresso</t>
  </si>
  <si>
    <t>Terroir du Priorat</t>
  </si>
  <si>
    <t>Huile d’olive</t>
  </si>
  <si>
    <t>AOC (Siurana Catalogne)</t>
  </si>
  <si>
    <t>1 Cubi 5L</t>
  </si>
  <si>
    <t>Huile d’olive bio</t>
  </si>
  <si>
    <t>Long semi complet</t>
  </si>
  <si>
    <t>Bio (Camargue)</t>
  </si>
  <si>
    <t>8 Sachets 1Kg</t>
  </si>
  <si>
    <t>Long blanc</t>
  </si>
  <si>
    <t>Long complet rouge</t>
  </si>
  <si>
    <t>Rond blanc</t>
  </si>
  <si>
    <t>Biosens</t>
  </si>
  <si>
    <t>Liquide vaisselle 1L</t>
  </si>
  <si>
    <t>À la main, romarin</t>
  </si>
  <si>
    <t>Liquide vaisselle 5L</t>
  </si>
  <si>
    <t>2 Bidons 5L</t>
  </si>
  <si>
    <t>Nettoyant multi-usage 1L</t>
  </si>
  <si>
    <t>Sols et surfaces, romarin</t>
  </si>
  <si>
    <t>Nettoyant multi-usage 5L</t>
  </si>
  <si>
    <t>Lessive liquide 5L</t>
  </si>
  <si>
    <t>Machine, lavandin</t>
  </si>
  <si>
    <t>Assouplissant 5L</t>
  </si>
  <si>
    <t>Savon liquide de Marseille 1L</t>
  </si>
  <si>
    <t>Main</t>
  </si>
  <si>
    <t>Gel douche 1L</t>
  </si>
  <si>
    <t>Cheveux &amp; corps, lavande</t>
  </si>
  <si>
    <t>Shampoing usage fréquent 1L</t>
  </si>
  <si>
    <t>Lavande et eaux florales</t>
  </si>
  <si>
    <t xml:space="preserve">CHOCOLAT NOIR bio </t>
  </si>
  <si>
    <t>OLIVES et ANCHOIS DE COLLIOURE</t>
  </si>
  <si>
    <t>1 bocal 750g</t>
  </si>
  <si>
    <t>1 bocal 200g</t>
  </si>
  <si>
    <t>1 bocal 350g</t>
  </si>
  <si>
    <t>1 bocal 850g</t>
  </si>
  <si>
    <t>1 bocal 340g</t>
  </si>
  <si>
    <t>3 magrets secs</t>
  </si>
  <si>
    <t>1 paquet 250g</t>
  </si>
  <si>
    <t>COSMÉTIQUES
&amp;
PRODUITS
D’ENTRETIEN</t>
  </si>
  <si>
    <t>carton de 6 X 0,75l</t>
  </si>
  <si>
    <r>
      <t xml:space="preserve">1/2 tomme </t>
    </r>
    <r>
      <rPr>
        <sz val="8"/>
        <color indexed="8"/>
        <rFont val="Arial Unicode MS"/>
        <family val="2"/>
      </rPr>
      <t>≃</t>
    </r>
    <r>
      <rPr>
        <sz val="8"/>
        <color theme="1"/>
        <rFont val="Calibri"/>
        <family val="2"/>
        <scheme val="minor"/>
      </rPr>
      <t xml:space="preserve"> 1,250kg</t>
    </r>
  </si>
  <si>
    <t>Produits solidaires</t>
  </si>
  <si>
    <t>carton de 6 X 1l</t>
  </si>
  <si>
    <t>flacon O,2L</t>
  </si>
  <si>
    <t>Cellier de Ségur Rouge 2019 (81)</t>
  </si>
  <si>
    <t>Cellier de Ségur Blanc 2020 (81)</t>
  </si>
  <si>
    <t>L'étoile de Nans</t>
  </si>
  <si>
    <t>Minerve Rouge 2020 (55)</t>
  </si>
  <si>
    <t>Minerve (Hérault), certifié HVE</t>
  </si>
  <si>
    <t>Prix Cond. Estimé 2021</t>
  </si>
  <si>
    <t>Prix Cond. Réel 2021</t>
  </si>
  <si>
    <t>Vin d'Œillade  2020 (31)</t>
  </si>
  <si>
    <t>Mugurel (cinsault-carigana) x3 
Ploum (cinsault-chardonnay) x3</t>
  </si>
  <si>
    <t>Clairette de Bellegarde 2018 (78)</t>
  </si>
  <si>
    <t>Lignières 2020</t>
  </si>
  <si>
    <t>Jus de raisin rosé (Aramon/Carignan)</t>
  </si>
  <si>
    <t>Jus de raisin (clairette,  Aramon/Carignan, alicante)</t>
  </si>
  <si>
    <t>SCOP Marcotte</t>
  </si>
  <si>
    <t>Jus de pomme</t>
  </si>
  <si>
    <t>Bio, de Normandie</t>
  </si>
  <si>
    <t>Pâté végétal oignon/curry</t>
  </si>
  <si>
    <t>Pâté végétal ortie/genièvre</t>
  </si>
  <si>
    <t>12 Pots 150Gr</t>
  </si>
  <si>
    <t>12 Pots 90Gr</t>
  </si>
  <si>
    <t>AVANT le 15 JUIN 2021 - dernier délai</t>
  </si>
  <si>
    <r>
      <t xml:space="preserve">Remise à Flots 2021 -  AMAP Réunion Père Lachaise - </t>
    </r>
    <r>
      <rPr>
        <b/>
        <sz val="10"/>
        <color rgb="FFC00000"/>
        <rFont val="Helvetica"/>
      </rPr>
      <t>amapperelachaisepeniche@gmail.com</t>
    </r>
    <r>
      <rPr>
        <b/>
        <sz val="10"/>
        <color indexed="8"/>
        <rFont val="Helvetica"/>
      </rPr>
      <t xml:space="preserve"> - 
Merci de BIEN remplir les cases JAUNES</t>
    </r>
  </si>
  <si>
    <t>Cidre Clos du bourg</t>
  </si>
  <si>
    <t>Bio, demis sec, de Normandie - 5%</t>
  </si>
  <si>
    <t>Poiré</t>
  </si>
  <si>
    <t>En conversion bio, de Normandie - 5%</t>
  </si>
  <si>
    <t>Vinaigre de cidre vieilli en fût de chêne</t>
  </si>
  <si>
    <t>Pommeau</t>
  </si>
  <si>
    <t>Bio, de Normandie - 17%</t>
  </si>
  <si>
    <t>Calvados vieux (4 ans)</t>
  </si>
  <si>
    <t>Bio, de Normandie - 42%</t>
  </si>
  <si>
    <t>PRODUITS CIDRICOLES</t>
  </si>
  <si>
    <t>6 Bouteilles 0,5L</t>
  </si>
  <si>
    <t>bouteille de 0,5l</t>
  </si>
  <si>
    <t>bouteille de 0,75l</t>
  </si>
  <si>
    <t>GAEC de Caudemique</t>
  </si>
  <si>
    <t>Jambon (environ 10,5kg selon séchage de 1 à 2 ans)</t>
  </si>
  <si>
    <t>Saucisse (environ 350g pièce au chargement)</t>
  </si>
  <si>
    <t>Saucisson (environ 350g pièce au chargement)</t>
  </si>
  <si>
    <t>Magret sec de canard (environ 1,1Kg au chargement)</t>
  </si>
  <si>
    <t>UFBC</t>
  </si>
  <si>
    <t>Comté AOP</t>
  </si>
  <si>
    <t>Bio, 12 mois</t>
  </si>
  <si>
    <t>1 meule</t>
  </si>
  <si>
    <t>1/16e de meule 2,2kg</t>
  </si>
  <si>
    <t>Tablettes de 70g : 75% (x4), 85% (x3), Piment/Sel (x3),
Gingembre (x3), Coco caramélisée (x3), Praliné (x4)</t>
  </si>
  <si>
    <t>Bio libre, Équitable (Côte d'Ivoire/Drôme)</t>
  </si>
  <si>
    <t>Tablettes Chocolat 75 %</t>
  </si>
  <si>
    <t>1 lot de 1,4kg</t>
  </si>
  <si>
    <t>6 tablettes 750g</t>
  </si>
  <si>
    <t>1 tablette 750g</t>
  </si>
  <si>
    <t>Bio, Blé dur (Drôme)</t>
  </si>
  <si>
    <t>Fusilli blanc</t>
  </si>
  <si>
    <t>Bio, En grain (Drôme)</t>
  </si>
  <si>
    <t>1 sac 2Kg</t>
  </si>
  <si>
    <t>1 sac 10Kg</t>
  </si>
  <si>
    <t>1 sac 10 kg</t>
  </si>
  <si>
    <t>1 sac 2kg</t>
  </si>
  <si>
    <t>Vincent Delépine</t>
  </si>
  <si>
    <t>Bio, (brasseries : Zouaffe, Pleine Lune, Gens sérieux)</t>
  </si>
  <si>
    <t>Découverte (2 NEIPA, 2 au houblon japonais, 2 Sour IPA)</t>
  </si>
  <si>
    <t>Sucre roux bio en poudre (non raffiné)</t>
  </si>
  <si>
    <t>Bio, Equateur</t>
  </si>
  <si>
    <t>Haricots sec noirs</t>
  </si>
  <si>
    <t>Bio libre, Equateur</t>
  </si>
  <si>
    <t>Lentilles corail</t>
  </si>
  <si>
    <t>Bio libre, Liban</t>
  </si>
  <si>
    <t>12 cartons 1 kg</t>
  </si>
  <si>
    <t>Carton de 1kg</t>
  </si>
  <si>
    <t>5 cartons 1 kg</t>
  </si>
  <si>
    <t>1 sac 5Kg</t>
  </si>
  <si>
    <t>1 sac de 5kg</t>
  </si>
  <si>
    <t>Bio, AOC (Siurana Catalogne)</t>
  </si>
  <si>
    <t>Domaine de Beaujeu</t>
  </si>
  <si>
    <r>
      <t xml:space="preserve">Bon de commande </t>
    </r>
    <r>
      <rPr>
        <b/>
        <sz val="11"/>
        <color rgb="FFC00000"/>
        <rFont val="Arial"/>
        <family val="2"/>
      </rPr>
      <t>format</t>
    </r>
    <r>
      <rPr>
        <b/>
        <sz val="11"/>
        <color indexed="8"/>
        <rFont val="Arial"/>
        <family val="2"/>
      </rPr>
      <t xml:space="preserve"> </t>
    </r>
    <r>
      <rPr>
        <b/>
        <sz val="11"/>
        <color rgb="FFC00000"/>
        <rFont val="Arial"/>
        <family val="2"/>
      </rPr>
      <t>EXCEL</t>
    </r>
    <r>
      <rPr>
        <b/>
        <sz val="11"/>
        <color indexed="8"/>
        <rFont val="Arial"/>
        <family val="2"/>
      </rPr>
      <t xml:space="preserve"> à renvoyer </t>
    </r>
    <r>
      <rPr>
        <b/>
        <sz val="11"/>
        <rFont val="Arial"/>
        <family val="2"/>
      </rPr>
      <t xml:space="preserve">par email à </t>
    </r>
    <r>
      <rPr>
        <b/>
        <sz val="11"/>
        <color rgb="FFC00000"/>
        <rFont val="Arial"/>
        <family val="2"/>
      </rPr>
      <t>amapperelachaisepeniche@gmail.com</t>
    </r>
  </si>
  <si>
    <r>
      <rPr>
        <b/>
        <sz val="11"/>
        <rFont val="Arial"/>
        <family val="2"/>
      </rPr>
      <t xml:space="preserve">Si Virement Acompte, le faire sur le compte : </t>
    </r>
    <r>
      <rPr>
        <b/>
        <sz val="11"/>
        <color indexed="14"/>
        <rFont val="Arial"/>
        <family val="2"/>
      </rPr>
      <t xml:space="preserve">
FR76 3000 3035 5200 0503 7438 551</t>
    </r>
  </si>
  <si>
    <t>Virement</t>
  </si>
  <si>
    <t>Chéque</t>
  </si>
  <si>
    <t>&lt;&lt;&lt;&lt;&lt;&lt;&lt;&lt;</t>
  </si>
  <si>
    <t xml:space="preserve">Préciser votre type de paiement d'acompte &gt;&gt;&gt;&gt; </t>
  </si>
  <si>
    <t>VIREMENT ou CHEQUE</t>
  </si>
  <si>
    <t>HUILES D'OLIVE</t>
  </si>
  <si>
    <t>BIERE ARTISANALE</t>
  </si>
  <si>
    <t>MIELS</t>
  </si>
  <si>
    <t>PATES &amp; MOUTARDE</t>
  </si>
  <si>
    <t>CAFE Rebelle et Zappatiste</t>
  </si>
  <si>
    <t>RIZ</t>
  </si>
  <si>
    <t>CONSERVES et SALAISONS</t>
  </si>
  <si>
    <r>
      <rPr>
        <b/>
        <sz val="11"/>
        <rFont val="Arial"/>
        <family val="2"/>
      </rPr>
      <t>Si chèque d'acompte, l'envoyer à</t>
    </r>
    <r>
      <rPr>
        <b/>
        <sz val="11"/>
        <color rgb="FF00B050"/>
        <rFont val="Arial"/>
        <family val="2"/>
      </rPr>
      <t xml:space="preserve">
avec Ordre à : “Frédérique HOFMANN"
133 rue du chemin vert 75011 paris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</si>
</sst>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€&quot;_-;\-* #,##0.00\ &quot;€&quot;_-;_-* &quot;-&quot;??\ &quot;€&quot;_-;_-@_-"/>
    <numFmt numFmtId="164" formatCode="[$€-2]0.00"/>
    <numFmt numFmtId="165" formatCode="[$-40C]General"/>
  </numFmts>
  <fonts count="4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8"/>
      <name val="Helvetica"/>
    </font>
    <font>
      <b/>
      <sz val="10"/>
      <color rgb="FFC00000"/>
      <name val="Helvetica"/>
    </font>
    <font>
      <b/>
      <sz val="9"/>
      <color indexed="8"/>
      <name val="Helvetica"/>
    </font>
    <font>
      <b/>
      <sz val="11"/>
      <color indexed="8"/>
      <name val="Arial"/>
      <family val="2"/>
    </font>
    <font>
      <b/>
      <sz val="11"/>
      <color rgb="FFC00000"/>
      <name val="Arial"/>
      <family val="2"/>
    </font>
    <font>
      <b/>
      <sz val="11"/>
      <color indexed="14"/>
      <name val="Arial"/>
      <family val="2"/>
    </font>
    <font>
      <b/>
      <sz val="9"/>
      <color indexed="8"/>
      <name val="Arial"/>
      <family val="2"/>
    </font>
    <font>
      <sz val="10"/>
      <name val="Verdana"/>
      <family val="2"/>
      <charset val="1"/>
    </font>
    <font>
      <sz val="11"/>
      <color rgb="FF0070C0"/>
      <name val="Calibri"/>
      <family val="2"/>
    </font>
    <font>
      <b/>
      <sz val="8"/>
      <color indexed="8"/>
      <name val="Helvetica"/>
    </font>
    <font>
      <sz val="9"/>
      <color indexed="8"/>
      <name val="Helvetica"/>
    </font>
    <font>
      <b/>
      <sz val="11"/>
      <color rgb="FF00B0F0"/>
      <name val="Arial"/>
      <family val="2"/>
    </font>
    <font>
      <b/>
      <sz val="11"/>
      <color rgb="FF00B050"/>
      <name val="Arial"/>
      <family val="2"/>
    </font>
    <font>
      <b/>
      <sz val="9"/>
      <color rgb="FFFF0000"/>
      <name val="Helvetica"/>
    </font>
    <font>
      <b/>
      <sz val="10"/>
      <color indexed="8"/>
      <name val="Arial"/>
      <family val="2"/>
    </font>
    <font>
      <sz val="10"/>
      <color theme="1"/>
      <name val="Calibri"/>
      <family val="2"/>
      <scheme val="minor"/>
    </font>
    <font>
      <b/>
      <sz val="11"/>
      <color rgb="FFFF0000"/>
      <name val="Helvetica"/>
    </font>
    <font>
      <b/>
      <i/>
      <sz val="11"/>
      <color rgb="FF00B0F0"/>
      <name val="Helvetica"/>
    </font>
    <font>
      <b/>
      <i/>
      <sz val="11"/>
      <color indexed="21"/>
      <name val="Helvetica"/>
    </font>
    <font>
      <b/>
      <sz val="11"/>
      <color indexed="8"/>
      <name val="Helvetica"/>
    </font>
    <font>
      <b/>
      <u/>
      <sz val="11"/>
      <color theme="1"/>
      <name val="Calibri"/>
      <family val="2"/>
    </font>
    <font>
      <sz val="10"/>
      <color rgb="FF000000"/>
      <name val="Helvetica"/>
    </font>
    <font>
      <sz val="11"/>
      <color theme="1"/>
      <name val="Calibri"/>
      <family val="2"/>
    </font>
    <font>
      <b/>
      <u/>
      <sz val="11"/>
      <name val="Calibri"/>
      <family val="2"/>
    </font>
    <font>
      <sz val="11"/>
      <color indexed="8"/>
      <name val="Calibri"/>
      <family val="2"/>
    </font>
    <font>
      <b/>
      <u/>
      <sz val="11"/>
      <color indexed="8"/>
      <name val="Calibri"/>
      <family val="2"/>
    </font>
    <font>
      <sz val="8"/>
      <color indexed="8"/>
      <name val="Helvetica"/>
    </font>
    <font>
      <sz val="8"/>
      <color theme="1"/>
      <name val="Calibri"/>
      <family val="2"/>
      <scheme val="minor"/>
    </font>
    <font>
      <sz val="8"/>
      <color indexed="8"/>
      <name val="Arial Unicode MS"/>
      <family val="2"/>
    </font>
    <font>
      <sz val="9"/>
      <color theme="1"/>
      <name val="Calibri"/>
      <family val="2"/>
      <scheme val="minor"/>
    </font>
    <font>
      <b/>
      <sz val="9"/>
      <color rgb="FF000000"/>
      <name val="Helvetica"/>
    </font>
    <font>
      <sz val="9"/>
      <color rgb="FF000000"/>
      <name val="Helvetica"/>
    </font>
    <font>
      <u/>
      <sz val="11"/>
      <color theme="1"/>
      <name val="Calibri"/>
      <family val="2"/>
      <scheme val="minor"/>
    </font>
    <font>
      <b/>
      <sz val="10"/>
      <color rgb="FF000000"/>
      <name val="Helvetica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Arial"/>
      <family val="2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3"/>
        <bgColor auto="1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indexed="26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11"/>
      </left>
      <right style="thin">
        <color indexed="11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10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9" fillId="0" borderId="0"/>
  </cellStyleXfs>
  <cellXfs count="182">
    <xf numFmtId="0" fontId="0" fillId="0" borderId="0" xfId="0"/>
    <xf numFmtId="0" fontId="0" fillId="0" borderId="0" xfId="0" applyAlignment="1">
      <alignment vertical="center"/>
    </xf>
    <xf numFmtId="0" fontId="0" fillId="0" borderId="0" xfId="0" applyBorder="1"/>
    <xf numFmtId="0" fontId="17" fillId="0" borderId="0" xfId="0" applyFont="1" applyBorder="1"/>
    <xf numFmtId="0" fontId="17" fillId="0" borderId="0" xfId="0" applyFont="1"/>
    <xf numFmtId="0" fontId="0" fillId="0" borderId="0" xfId="0" applyAlignment="1">
      <alignment horizontal="center" vertical="center"/>
    </xf>
    <xf numFmtId="49" fontId="2" fillId="0" borderId="11" xfId="0" applyNumberFormat="1" applyFont="1" applyFill="1" applyBorder="1" applyAlignment="1">
      <alignment horizontal="center" vertical="center" wrapText="1"/>
    </xf>
    <xf numFmtId="1" fontId="0" fillId="0" borderId="0" xfId="0" applyNumberFormat="1" applyFont="1" applyBorder="1" applyAlignment="1">
      <alignment horizontal="center"/>
    </xf>
    <xf numFmtId="1" fontId="0" fillId="0" borderId="0" xfId="0" applyNumberFormat="1" applyFont="1" applyAlignment="1">
      <alignment horizontal="center"/>
    </xf>
    <xf numFmtId="49" fontId="4" fillId="0" borderId="2" xfId="0" applyNumberFormat="1" applyFont="1" applyFill="1" applyBorder="1" applyAlignment="1">
      <alignment horizontal="right" vertical="center" wrapText="1"/>
    </xf>
    <xf numFmtId="49" fontId="4" fillId="0" borderId="5" xfId="0" applyNumberFormat="1" applyFont="1" applyFill="1" applyBorder="1" applyAlignment="1">
      <alignment horizontal="right" vertical="center" wrapText="1"/>
    </xf>
    <xf numFmtId="164" fontId="18" fillId="0" borderId="4" xfId="0" applyNumberFormat="1" applyFont="1" applyFill="1" applyBorder="1" applyAlignment="1">
      <alignment vertical="center" wrapText="1"/>
    </xf>
    <xf numFmtId="164" fontId="19" fillId="0" borderId="9" xfId="0" applyNumberFormat="1" applyFont="1" applyFill="1" applyBorder="1" applyAlignment="1">
      <alignment vertical="center" wrapText="1"/>
    </xf>
    <xf numFmtId="164" fontId="20" fillId="0" borderId="7" xfId="0" applyNumberFormat="1" applyFont="1" applyFill="1" applyBorder="1" applyAlignment="1">
      <alignment vertical="center" wrapText="1"/>
    </xf>
    <xf numFmtId="0" fontId="21" fillId="3" borderId="1" xfId="0" applyFont="1" applyFill="1" applyBorder="1" applyAlignment="1">
      <alignment horizontal="center" vertical="center" wrapText="1"/>
    </xf>
    <xf numFmtId="0" fontId="21" fillId="3" borderId="6" xfId="0" applyFont="1" applyFill="1" applyBorder="1" applyAlignment="1">
      <alignment horizontal="center" vertical="center" wrapText="1"/>
    </xf>
    <xf numFmtId="0" fontId="21" fillId="3" borderId="3" xfId="0" applyFont="1" applyFill="1" applyBorder="1" applyAlignment="1">
      <alignment horizontal="center" vertical="center" wrapText="1"/>
    </xf>
    <xf numFmtId="0" fontId="21" fillId="4" borderId="3" xfId="0" applyNumberFormat="1" applyFont="1" applyFill="1" applyBorder="1" applyAlignment="1">
      <alignment horizontal="center" wrapText="1"/>
    </xf>
    <xf numFmtId="0" fontId="10" fillId="5" borderId="3" xfId="2" applyFont="1" applyFill="1" applyBorder="1" applyAlignment="1">
      <alignment horizontal="center"/>
    </xf>
    <xf numFmtId="2" fontId="10" fillId="6" borderId="3" xfId="1" applyNumberFormat="1" applyFont="1" applyFill="1" applyBorder="1" applyAlignment="1">
      <alignment horizontal="center"/>
    </xf>
    <xf numFmtId="1" fontId="24" fillId="5" borderId="3" xfId="0" applyNumberFormat="1" applyFont="1" applyFill="1" applyBorder="1" applyAlignment="1">
      <alignment horizontal="center"/>
    </xf>
    <xf numFmtId="0" fontId="10" fillId="5" borderId="1" xfId="2" applyFont="1" applyFill="1" applyBorder="1" applyAlignment="1">
      <alignment horizontal="center"/>
    </xf>
    <xf numFmtId="2" fontId="10" fillId="6" borderId="1" xfId="1" applyNumberFormat="1" applyFont="1" applyFill="1" applyBorder="1" applyAlignment="1">
      <alignment horizontal="center"/>
    </xf>
    <xf numFmtId="1" fontId="24" fillId="5" borderId="1" xfId="0" applyNumberFormat="1" applyFont="1" applyFill="1" applyBorder="1" applyAlignment="1">
      <alignment horizontal="center"/>
    </xf>
    <xf numFmtId="0" fontId="10" fillId="5" borderId="6" xfId="2" applyFont="1" applyFill="1" applyBorder="1" applyAlignment="1">
      <alignment horizontal="center"/>
    </xf>
    <xf numFmtId="2" fontId="10" fillId="6" borderId="6" xfId="1" applyNumberFormat="1" applyFont="1" applyFill="1" applyBorder="1" applyAlignment="1">
      <alignment horizontal="center"/>
    </xf>
    <xf numFmtId="1" fontId="24" fillId="5" borderId="6" xfId="0" applyNumberFormat="1" applyFont="1" applyFill="1" applyBorder="1" applyAlignment="1">
      <alignment horizontal="center"/>
    </xf>
    <xf numFmtId="0" fontId="26" fillId="5" borderId="3" xfId="0" applyNumberFormat="1" applyFont="1" applyFill="1" applyBorder="1" applyAlignment="1">
      <alignment horizontal="center" wrapText="1"/>
    </xf>
    <xf numFmtId="0" fontId="26" fillId="5" borderId="1" xfId="0" applyNumberFormat="1" applyFont="1" applyFill="1" applyBorder="1" applyAlignment="1">
      <alignment horizontal="center" wrapText="1"/>
    </xf>
    <xf numFmtId="0" fontId="26" fillId="5" borderId="6" xfId="0" applyNumberFormat="1" applyFont="1" applyFill="1" applyBorder="1" applyAlignment="1">
      <alignment horizontal="center" wrapText="1"/>
    </xf>
    <xf numFmtId="0" fontId="10" fillId="5" borderId="3" xfId="2" applyFont="1" applyFill="1" applyBorder="1" applyAlignment="1">
      <alignment horizontal="center" vertical="center"/>
    </xf>
    <xf numFmtId="2" fontId="10" fillId="6" borderId="3" xfId="1" applyNumberFormat="1" applyFont="1" applyFill="1" applyBorder="1" applyAlignment="1">
      <alignment horizontal="center" vertical="center"/>
    </xf>
    <xf numFmtId="0" fontId="26" fillId="5" borderId="3" xfId="0" applyNumberFormat="1" applyFont="1" applyFill="1" applyBorder="1" applyAlignment="1">
      <alignment horizontal="center" vertical="center" wrapText="1"/>
    </xf>
    <xf numFmtId="0" fontId="10" fillId="5" borderId="6" xfId="2" applyFont="1" applyFill="1" applyBorder="1" applyAlignment="1">
      <alignment horizontal="center" vertical="center"/>
    </xf>
    <xf numFmtId="2" fontId="10" fillId="6" borderId="6" xfId="1" applyNumberFormat="1" applyFont="1" applyFill="1" applyBorder="1" applyAlignment="1">
      <alignment horizontal="center" vertical="center"/>
    </xf>
    <xf numFmtId="0" fontId="26" fillId="5" borderId="6" xfId="0" applyNumberFormat="1" applyFont="1" applyFill="1" applyBorder="1" applyAlignment="1">
      <alignment horizontal="center" vertical="center" wrapText="1"/>
    </xf>
    <xf numFmtId="1" fontId="26" fillId="5" borderId="3" xfId="0" applyNumberFormat="1" applyFont="1" applyFill="1" applyBorder="1" applyAlignment="1">
      <alignment horizontal="center" vertical="center" wrapText="1"/>
    </xf>
    <xf numFmtId="0" fontId="10" fillId="5" borderId="1" xfId="2" applyFont="1" applyFill="1" applyBorder="1" applyAlignment="1">
      <alignment horizontal="center" vertical="center"/>
    </xf>
    <xf numFmtId="2" fontId="10" fillId="6" borderId="1" xfId="1" applyNumberFormat="1" applyFont="1" applyFill="1" applyBorder="1" applyAlignment="1">
      <alignment horizontal="center" vertical="center"/>
    </xf>
    <xf numFmtId="1" fontId="26" fillId="5" borderId="1" xfId="0" applyNumberFormat="1" applyFont="1" applyFill="1" applyBorder="1" applyAlignment="1">
      <alignment horizontal="center" vertical="center" wrapText="1"/>
    </xf>
    <xf numFmtId="1" fontId="26" fillId="5" borderId="6" xfId="0" applyNumberFormat="1" applyFont="1" applyFill="1" applyBorder="1" applyAlignment="1">
      <alignment horizontal="center" vertical="center" wrapText="1"/>
    </xf>
    <xf numFmtId="0" fontId="21" fillId="4" borderId="1" xfId="0" applyNumberFormat="1" applyFont="1" applyFill="1" applyBorder="1" applyAlignment="1">
      <alignment horizontal="center" wrapText="1"/>
    </xf>
    <xf numFmtId="0" fontId="21" fillId="4" borderId="1" xfId="0" applyNumberFormat="1" applyFont="1" applyFill="1" applyBorder="1" applyAlignment="1">
      <alignment horizontal="center" vertical="center" wrapText="1"/>
    </xf>
    <xf numFmtId="0" fontId="21" fillId="4" borderId="6" xfId="0" applyNumberFormat="1" applyFont="1" applyFill="1" applyBorder="1" applyAlignment="1">
      <alignment horizontal="center" wrapText="1"/>
    </xf>
    <xf numFmtId="2" fontId="0" fillId="0" borderId="0" xfId="0" applyNumberFormat="1" applyBorder="1"/>
    <xf numFmtId="49" fontId="28" fillId="0" borderId="3" xfId="0" applyNumberFormat="1" applyFont="1" applyFill="1" applyBorder="1" applyAlignment="1">
      <alignment horizontal="center" vertical="center" wrapText="1"/>
    </xf>
    <xf numFmtId="49" fontId="28" fillId="0" borderId="1" xfId="0" applyNumberFormat="1" applyFont="1" applyFill="1" applyBorder="1" applyAlignment="1">
      <alignment horizontal="center" vertical="center" wrapText="1"/>
    </xf>
    <xf numFmtId="49" fontId="28" fillId="0" borderId="6" xfId="0" applyNumberFormat="1" applyFont="1" applyFill="1" applyBorder="1" applyAlignment="1">
      <alignment horizontal="center" vertical="center" wrapText="1"/>
    </xf>
    <xf numFmtId="49" fontId="29" fillId="0" borderId="3" xfId="0" applyNumberFormat="1" applyFont="1" applyFill="1" applyBorder="1" applyAlignment="1">
      <alignment horizontal="center" vertical="center" wrapText="1"/>
    </xf>
    <xf numFmtId="49" fontId="29" fillId="0" borderId="1" xfId="0" applyNumberFormat="1" applyFont="1" applyFill="1" applyBorder="1" applyAlignment="1">
      <alignment horizontal="center" vertical="center" wrapText="1"/>
    </xf>
    <xf numFmtId="49" fontId="29" fillId="0" borderId="6" xfId="0" applyNumberFormat="1" applyFont="1" applyFill="1" applyBorder="1" applyAlignment="1">
      <alignment horizontal="center" vertical="center" wrapText="1"/>
    </xf>
    <xf numFmtId="0" fontId="29" fillId="0" borderId="0" xfId="0" applyFont="1" applyBorder="1"/>
    <xf numFmtId="0" fontId="29" fillId="0" borderId="0" xfId="0" applyFont="1"/>
    <xf numFmtId="0" fontId="0" fillId="0" borderId="0" xfId="0" applyBorder="1" applyAlignment="1">
      <alignment vertical="center"/>
    </xf>
    <xf numFmtId="49" fontId="32" fillId="7" borderId="3" xfId="2" applyNumberFormat="1" applyFont="1" applyFill="1" applyBorder="1" applyAlignment="1">
      <alignment vertical="center" wrapText="1"/>
    </xf>
    <xf numFmtId="49" fontId="32" fillId="7" borderId="1" xfId="2" applyNumberFormat="1" applyFont="1" applyFill="1" applyBorder="1" applyAlignment="1">
      <alignment vertical="center" wrapText="1"/>
    </xf>
    <xf numFmtId="49" fontId="32" fillId="7" borderId="6" xfId="2" applyNumberFormat="1" applyFont="1" applyFill="1" applyBorder="1" applyAlignment="1">
      <alignment vertical="center" wrapText="1"/>
    </xf>
    <xf numFmtId="0" fontId="31" fillId="0" borderId="0" xfId="0" applyFont="1" applyBorder="1"/>
    <xf numFmtId="0" fontId="31" fillId="0" borderId="0" xfId="0" applyFont="1"/>
    <xf numFmtId="49" fontId="33" fillId="7" borderId="3" xfId="2" applyNumberFormat="1" applyFont="1" applyFill="1" applyBorder="1" applyAlignment="1">
      <alignment vertical="center" wrapText="1"/>
    </xf>
    <xf numFmtId="49" fontId="33" fillId="7" borderId="1" xfId="2" applyNumberFormat="1" applyFont="1" applyFill="1" applyBorder="1" applyAlignment="1">
      <alignment vertical="center" wrapText="1"/>
    </xf>
    <xf numFmtId="49" fontId="33" fillId="7" borderId="6" xfId="2" applyNumberFormat="1" applyFont="1" applyFill="1" applyBorder="1" applyAlignment="1">
      <alignment vertical="center" wrapText="1"/>
    </xf>
    <xf numFmtId="2" fontId="18" fillId="2" borderId="4" xfId="0" applyNumberFormat="1" applyFont="1" applyFill="1" applyBorder="1" applyAlignment="1">
      <alignment vertical="center" wrapText="1"/>
    </xf>
    <xf numFmtId="2" fontId="18" fillId="2" borderId="9" xfId="0" applyNumberFormat="1" applyFont="1" applyFill="1" applyBorder="1" applyAlignment="1">
      <alignment vertical="center" wrapText="1"/>
    </xf>
    <xf numFmtId="2" fontId="18" fillId="2" borderId="7" xfId="0" applyNumberFormat="1" applyFont="1" applyFill="1" applyBorder="1" applyAlignment="1">
      <alignment vertical="center" wrapText="1"/>
    </xf>
    <xf numFmtId="2" fontId="2" fillId="2" borderId="3" xfId="0" applyNumberFormat="1" applyFont="1" applyFill="1" applyBorder="1" applyAlignment="1">
      <alignment vertical="center" wrapText="1"/>
    </xf>
    <xf numFmtId="2" fontId="2" fillId="2" borderId="1" xfId="0" applyNumberFormat="1" applyFont="1" applyFill="1" applyBorder="1" applyAlignment="1">
      <alignment vertical="center" wrapText="1"/>
    </xf>
    <xf numFmtId="2" fontId="2" fillId="2" borderId="6" xfId="0" applyNumberFormat="1" applyFont="1" applyFill="1" applyBorder="1" applyAlignment="1">
      <alignment vertical="center" wrapText="1"/>
    </xf>
    <xf numFmtId="164" fontId="0" fillId="0" borderId="0" xfId="0" applyNumberFormat="1" applyBorder="1" applyAlignment="1">
      <alignment vertical="center"/>
    </xf>
    <xf numFmtId="0" fontId="34" fillId="0" borderId="0" xfId="0" applyFont="1" applyBorder="1" applyAlignment="1">
      <alignment horizontal="center" vertical="center"/>
    </xf>
    <xf numFmtId="0" fontId="34" fillId="0" borderId="0" xfId="0" applyFont="1" applyAlignment="1">
      <alignment horizontal="center" vertical="center"/>
    </xf>
    <xf numFmtId="49" fontId="4" fillId="0" borderId="8" xfId="0" applyNumberFormat="1" applyFont="1" applyFill="1" applyBorder="1" applyAlignment="1">
      <alignment horizontal="right" vertical="center" wrapText="1"/>
    </xf>
    <xf numFmtId="49" fontId="35" fillId="0" borderId="1" xfId="2" applyNumberFormat="1" applyFont="1" applyFill="1" applyBorder="1" applyAlignment="1">
      <alignment vertical="center" wrapText="1"/>
    </xf>
    <xf numFmtId="49" fontId="23" fillId="0" borderId="1" xfId="2" applyNumberFormat="1" applyFont="1" applyFill="1" applyBorder="1" applyAlignment="1">
      <alignment vertical="center" wrapText="1"/>
    </xf>
    <xf numFmtId="49" fontId="35" fillId="0" borderId="3" xfId="2" applyNumberFormat="1" applyFont="1" applyFill="1" applyBorder="1" applyAlignment="1">
      <alignment vertical="center" wrapText="1"/>
    </xf>
    <xf numFmtId="49" fontId="23" fillId="0" borderId="3" xfId="2" applyNumberFormat="1" applyFont="1" applyFill="1" applyBorder="1" applyAlignment="1">
      <alignment vertical="center" wrapText="1"/>
    </xf>
    <xf numFmtId="49" fontId="35" fillId="0" borderId="6" xfId="2" applyNumberFormat="1" applyFont="1" applyFill="1" applyBorder="1" applyAlignment="1">
      <alignment vertical="center" wrapText="1"/>
    </xf>
    <xf numFmtId="49" fontId="23" fillId="0" borderId="6" xfId="2" applyNumberFormat="1" applyFont="1" applyFill="1" applyBorder="1" applyAlignment="1">
      <alignment vertical="center" wrapText="1"/>
    </xf>
    <xf numFmtId="0" fontId="26" fillId="5" borderId="1" xfId="0" applyNumberFormat="1" applyFont="1" applyFill="1" applyBorder="1" applyAlignment="1">
      <alignment horizontal="center" vertical="center" wrapText="1"/>
    </xf>
    <xf numFmtId="49" fontId="23" fillId="7" borderId="2" xfId="2" applyNumberFormat="1" applyFont="1" applyFill="1" applyBorder="1" applyAlignment="1">
      <alignment horizontal="left" vertical="center" wrapText="1"/>
    </xf>
    <xf numFmtId="49" fontId="23" fillId="7" borderId="5" xfId="2" applyNumberFormat="1" applyFont="1" applyFill="1" applyBorder="1" applyAlignment="1">
      <alignment horizontal="left" vertical="center" wrapText="1"/>
    </xf>
    <xf numFmtId="49" fontId="35" fillId="8" borderId="1" xfId="2" applyNumberFormat="1" applyFont="1" applyFill="1" applyBorder="1" applyAlignment="1">
      <alignment vertical="center" wrapText="1"/>
    </xf>
    <xf numFmtId="49" fontId="23" fillId="8" borderId="1" xfId="2" applyNumberFormat="1" applyFont="1" applyFill="1" applyBorder="1" applyAlignment="1">
      <alignment vertical="center" wrapText="1"/>
    </xf>
    <xf numFmtId="49" fontId="35" fillId="8" borderId="3" xfId="2" applyNumberFormat="1" applyFont="1" applyFill="1" applyBorder="1" applyAlignment="1">
      <alignment vertical="center" wrapText="1"/>
    </xf>
    <xf numFmtId="49" fontId="23" fillId="8" borderId="3" xfId="2" applyNumberFormat="1" applyFont="1" applyFill="1" applyBorder="1" applyAlignment="1">
      <alignment vertical="center" wrapText="1"/>
    </xf>
    <xf numFmtId="49" fontId="0" fillId="0" borderId="0" xfId="0" applyNumberFormat="1"/>
    <xf numFmtId="49" fontId="35" fillId="0" borderId="1" xfId="2" applyNumberFormat="1" applyFont="1" applyBorder="1" applyAlignment="1">
      <alignment vertical="center" wrapText="1"/>
    </xf>
    <xf numFmtId="49" fontId="23" fillId="0" borderId="1" xfId="2" applyNumberFormat="1" applyFont="1" applyBorder="1" applyAlignment="1">
      <alignment vertical="center" wrapText="1"/>
    </xf>
    <xf numFmtId="49" fontId="23" fillId="0" borderId="2" xfId="2" applyNumberFormat="1" applyFont="1" applyBorder="1" applyAlignment="1">
      <alignment horizontal="left" vertical="center" wrapText="1"/>
    </xf>
    <xf numFmtId="49" fontId="35" fillId="0" borderId="3" xfId="2" applyNumberFormat="1" applyFont="1" applyBorder="1" applyAlignment="1">
      <alignment vertical="center" wrapText="1"/>
    </xf>
    <xf numFmtId="49" fontId="23" fillId="0" borderId="3" xfId="2" applyNumberFormat="1" applyFont="1" applyBorder="1" applyAlignment="1">
      <alignment vertical="center" wrapText="1"/>
    </xf>
    <xf numFmtId="0" fontId="23" fillId="0" borderId="8" xfId="2" applyFont="1" applyBorder="1" applyAlignment="1">
      <alignment horizontal="left" vertical="center" wrapText="1"/>
    </xf>
    <xf numFmtId="0" fontId="23" fillId="8" borderId="5" xfId="2" applyFont="1" applyFill="1" applyBorder="1" applyAlignment="1">
      <alignment horizontal="left" vertical="center" wrapText="1"/>
    </xf>
    <xf numFmtId="49" fontId="35" fillId="0" borderId="6" xfId="2" applyNumberFormat="1" applyFont="1" applyBorder="1" applyAlignment="1">
      <alignment vertical="center" wrapText="1"/>
    </xf>
    <xf numFmtId="49" fontId="23" fillId="0" borderId="6" xfId="2" applyNumberFormat="1" applyFont="1" applyBorder="1" applyAlignment="1">
      <alignment vertical="center" wrapText="1"/>
    </xf>
    <xf numFmtId="165" fontId="23" fillId="7" borderId="8" xfId="2" applyNumberFormat="1" applyFont="1" applyFill="1" applyBorder="1" applyAlignment="1">
      <alignment horizontal="left" vertical="center" wrapText="1"/>
    </xf>
    <xf numFmtId="0" fontId="23" fillId="8" borderId="2" xfId="2" applyFont="1" applyFill="1" applyBorder="1" applyAlignment="1">
      <alignment horizontal="left" vertical="center" wrapText="1"/>
    </xf>
    <xf numFmtId="49" fontId="23" fillId="0" borderId="5" xfId="2" applyNumberFormat="1" applyFont="1" applyBorder="1" applyAlignment="1">
      <alignment horizontal="left" vertical="center" wrapText="1"/>
    </xf>
    <xf numFmtId="49" fontId="23" fillId="0" borderId="2" xfId="2" applyNumberFormat="1" applyFont="1" applyFill="1" applyBorder="1" applyAlignment="1">
      <alignment horizontal="left" vertical="center" wrapText="1"/>
    </xf>
    <xf numFmtId="0" fontId="23" fillId="0" borderId="5" xfId="2" applyFont="1" applyFill="1" applyBorder="1" applyAlignment="1">
      <alignment horizontal="left" vertical="center" wrapText="1"/>
    </xf>
    <xf numFmtId="165" fontId="23" fillId="7" borderId="2" xfId="2" applyNumberFormat="1" applyFont="1" applyFill="1" applyBorder="1" applyAlignment="1">
      <alignment horizontal="left" vertical="center" wrapText="1"/>
    </xf>
    <xf numFmtId="165" fontId="23" fillId="7" borderId="5" xfId="2" applyNumberFormat="1" applyFont="1" applyFill="1" applyBorder="1" applyAlignment="1">
      <alignment horizontal="left" vertical="center" wrapText="1"/>
    </xf>
    <xf numFmtId="0" fontId="23" fillId="0" borderId="8" xfId="2" applyFont="1" applyFill="1" applyBorder="1" applyAlignment="1">
      <alignment horizontal="left" vertical="center" wrapText="1"/>
    </xf>
    <xf numFmtId="0" fontId="23" fillId="0" borderId="5" xfId="2" applyFont="1" applyBorder="1" applyAlignment="1">
      <alignment horizontal="left" vertical="center" wrapText="1"/>
    </xf>
    <xf numFmtId="49" fontId="23" fillId="7" borderId="8" xfId="2" applyNumberFormat="1" applyFont="1" applyFill="1" applyBorder="1" applyAlignment="1">
      <alignment horizontal="left" vertical="center" wrapText="1"/>
    </xf>
    <xf numFmtId="0" fontId="21" fillId="4" borderId="6" xfId="0" applyNumberFormat="1" applyFont="1" applyFill="1" applyBorder="1" applyAlignment="1">
      <alignment horizontal="center" vertical="center" wrapText="1"/>
    </xf>
    <xf numFmtId="0" fontId="21" fillId="4" borderId="3" xfId="0" applyNumberFormat="1" applyFont="1" applyFill="1" applyBorder="1" applyAlignment="1">
      <alignment horizontal="center" vertical="center" wrapText="1"/>
    </xf>
    <xf numFmtId="49" fontId="32" fillId="7" borderId="6" xfId="2" applyNumberFormat="1" applyFont="1" applyFill="1" applyBorder="1" applyAlignment="1">
      <alignment horizontal="left" vertical="center" wrapText="1"/>
    </xf>
    <xf numFmtId="165" fontId="23" fillId="0" borderId="2" xfId="2" applyNumberFormat="1" applyFont="1" applyFill="1" applyBorder="1" applyAlignment="1">
      <alignment horizontal="left" vertical="center" wrapText="1"/>
    </xf>
    <xf numFmtId="165" fontId="23" fillId="0" borderId="8" xfId="2" applyNumberFormat="1" applyFont="1" applyFill="1" applyBorder="1" applyAlignment="1">
      <alignment horizontal="left" vertical="center" wrapText="1"/>
    </xf>
    <xf numFmtId="165" fontId="23" fillId="0" borderId="5" xfId="2" applyNumberFormat="1" applyFont="1" applyFill="1" applyBorder="1" applyAlignment="1">
      <alignment horizontal="left" vertical="center" wrapText="1"/>
    </xf>
    <xf numFmtId="49" fontId="23" fillId="8" borderId="2" xfId="2" applyNumberFormat="1" applyFont="1" applyFill="1" applyBorder="1" applyAlignment="1">
      <alignment horizontal="left" vertical="center" wrapText="1"/>
    </xf>
    <xf numFmtId="49" fontId="23" fillId="8" borderId="5" xfId="2" applyNumberFormat="1" applyFont="1" applyFill="1" applyBorder="1" applyAlignment="1">
      <alignment horizontal="left" vertical="center" wrapText="1"/>
    </xf>
    <xf numFmtId="49" fontId="35" fillId="8" borderId="6" xfId="2" applyNumberFormat="1" applyFont="1" applyFill="1" applyBorder="1" applyAlignment="1">
      <alignment vertical="center" wrapText="1"/>
    </xf>
    <xf numFmtId="49" fontId="23" fillId="8" borderId="6" xfId="2" applyNumberFormat="1" applyFont="1" applyFill="1" applyBorder="1" applyAlignment="1">
      <alignment vertical="center" wrapText="1"/>
    </xf>
    <xf numFmtId="49" fontId="23" fillId="8" borderId="8" xfId="2" applyNumberFormat="1" applyFont="1" applyFill="1" applyBorder="1" applyAlignment="1">
      <alignment horizontal="left" vertical="center" wrapText="1"/>
    </xf>
    <xf numFmtId="0" fontId="31" fillId="0" borderId="33" xfId="0" applyFont="1" applyBorder="1" applyAlignment="1">
      <alignment horizontal="center"/>
    </xf>
    <xf numFmtId="49" fontId="4" fillId="0" borderId="28" xfId="0" applyNumberFormat="1" applyFont="1" applyFill="1" applyBorder="1" applyAlignment="1">
      <alignment horizontal="center" vertical="top" wrapText="1"/>
    </xf>
    <xf numFmtId="49" fontId="16" fillId="5" borderId="28" xfId="0" applyNumberFormat="1" applyFont="1" applyFill="1" applyBorder="1" applyAlignment="1">
      <alignment horizontal="center" vertical="center" wrapText="1"/>
    </xf>
    <xf numFmtId="49" fontId="8" fillId="5" borderId="28" xfId="0" applyNumberFormat="1" applyFont="1" applyFill="1" applyBorder="1" applyAlignment="1">
      <alignment horizontal="center" vertical="center" wrapText="1"/>
    </xf>
    <xf numFmtId="1" fontId="12" fillId="5" borderId="28" xfId="0" applyNumberFormat="1" applyFont="1" applyFill="1" applyBorder="1" applyAlignment="1">
      <alignment horizontal="center" vertical="center" wrapText="1"/>
    </xf>
    <xf numFmtId="49" fontId="11" fillId="0" borderId="28" xfId="0" applyNumberFormat="1" applyFont="1" applyFill="1" applyBorder="1" applyAlignment="1">
      <alignment horizontal="center" vertical="center" wrapText="1"/>
    </xf>
    <xf numFmtId="49" fontId="8" fillId="0" borderId="28" xfId="0" applyNumberFormat="1" applyFont="1" applyFill="1" applyBorder="1" applyAlignment="1">
      <alignment horizontal="center" vertical="center" wrapText="1"/>
    </xf>
    <xf numFmtId="49" fontId="4" fillId="0" borderId="28" xfId="0" applyNumberFormat="1" applyFont="1" applyFill="1" applyBorder="1" applyAlignment="1">
      <alignment horizontal="center" vertical="center" wrapText="1"/>
    </xf>
    <xf numFmtId="49" fontId="15" fillId="0" borderId="29" xfId="0" applyNumberFormat="1" applyFont="1" applyFill="1" applyBorder="1" applyAlignment="1">
      <alignment horizontal="center" vertical="center" wrapText="1"/>
    </xf>
    <xf numFmtId="0" fontId="31" fillId="0" borderId="0" xfId="0" applyFont="1" applyBorder="1" applyAlignment="1">
      <alignment vertical="center"/>
    </xf>
    <xf numFmtId="0" fontId="40" fillId="0" borderId="0" xfId="0" applyFont="1" applyBorder="1" applyAlignment="1">
      <alignment vertical="center"/>
    </xf>
    <xf numFmtId="0" fontId="37" fillId="0" borderId="0" xfId="0" applyFont="1" applyBorder="1" applyAlignment="1">
      <alignment vertical="center"/>
    </xf>
    <xf numFmtId="1" fontId="37" fillId="0" borderId="0" xfId="0" applyNumberFormat="1" applyFont="1" applyBorder="1" applyAlignment="1">
      <alignment horizontal="center" vertical="center"/>
    </xf>
    <xf numFmtId="0" fontId="41" fillId="4" borderId="27" xfId="0" applyFont="1" applyFill="1" applyBorder="1" applyAlignment="1">
      <alignment horizontal="center" vertical="center"/>
    </xf>
    <xf numFmtId="0" fontId="37" fillId="0" borderId="0" xfId="0" applyFont="1" applyBorder="1" applyAlignment="1">
      <alignment horizontal="right" vertical="center"/>
    </xf>
    <xf numFmtId="0" fontId="38" fillId="0" borderId="0" xfId="0" applyFont="1" applyBorder="1" applyAlignment="1">
      <alignment vertical="center"/>
    </xf>
    <xf numFmtId="0" fontId="0" fillId="0" borderId="32" xfId="0" applyBorder="1" applyAlignment="1">
      <alignment horizontal="center"/>
    </xf>
    <xf numFmtId="0" fontId="0" fillId="0" borderId="33" xfId="0" applyBorder="1" applyAlignment="1">
      <alignment horizontal="center"/>
    </xf>
    <xf numFmtId="0" fontId="22" fillId="0" borderId="12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31" xfId="0" applyFont="1" applyBorder="1" applyAlignment="1">
      <alignment horizontal="center" vertical="center" wrapText="1"/>
    </xf>
    <xf numFmtId="0" fontId="22" fillId="0" borderId="30" xfId="0" applyFont="1" applyBorder="1" applyAlignment="1">
      <alignment horizontal="center" vertical="center" wrapText="1"/>
    </xf>
    <xf numFmtId="0" fontId="22" fillId="0" borderId="24" xfId="0" applyFont="1" applyBorder="1" applyAlignment="1">
      <alignment horizontal="center" vertical="center" wrapText="1"/>
    </xf>
    <xf numFmtId="0" fontId="22" fillId="0" borderId="25" xfId="0" applyFont="1" applyBorder="1" applyAlignment="1">
      <alignment horizontal="center" vertical="center" wrapText="1"/>
    </xf>
    <xf numFmtId="0" fontId="22" fillId="0" borderId="26" xfId="0" applyFont="1" applyBorder="1" applyAlignment="1">
      <alignment horizontal="center" vertical="center" wrapText="1"/>
    </xf>
    <xf numFmtId="0" fontId="25" fillId="0" borderId="24" xfId="2" applyFont="1" applyBorder="1" applyAlignment="1">
      <alignment horizontal="center" vertical="center" wrapText="1"/>
    </xf>
    <xf numFmtId="0" fontId="25" fillId="0" borderId="25" xfId="2" applyFont="1" applyBorder="1" applyAlignment="1">
      <alignment horizontal="center" vertical="center" wrapText="1"/>
    </xf>
    <xf numFmtId="0" fontId="22" fillId="0" borderId="14" xfId="0" applyFont="1" applyBorder="1" applyAlignment="1">
      <alignment horizontal="center" vertical="center" wrapText="1"/>
    </xf>
    <xf numFmtId="0" fontId="25" fillId="0" borderId="26" xfId="2" applyFont="1" applyBorder="1" applyAlignment="1">
      <alignment horizontal="center" vertical="center" wrapText="1"/>
    </xf>
    <xf numFmtId="0" fontId="22" fillId="0" borderId="24" xfId="0" applyFont="1" applyBorder="1" applyAlignment="1">
      <alignment horizontal="center" vertical="center"/>
    </xf>
    <xf numFmtId="0" fontId="22" fillId="0" borderId="26" xfId="0" applyFont="1" applyBorder="1" applyAlignment="1">
      <alignment horizontal="center" vertical="center"/>
    </xf>
    <xf numFmtId="49" fontId="27" fillId="0" borderId="12" xfId="0" applyNumberFormat="1" applyFont="1" applyFill="1" applyBorder="1" applyAlignment="1">
      <alignment horizontal="center" vertical="center" wrapText="1"/>
    </xf>
    <xf numFmtId="49" fontId="27" fillId="0" borderId="13" xfId="0" applyNumberFormat="1" applyFont="1" applyFill="1" applyBorder="1" applyAlignment="1">
      <alignment horizontal="center" vertical="center" wrapText="1"/>
    </xf>
    <xf numFmtId="49" fontId="27" fillId="0" borderId="14" xfId="0" applyNumberFormat="1" applyFont="1" applyFill="1" applyBorder="1" applyAlignment="1">
      <alignment horizontal="center" vertical="center" wrapText="1"/>
    </xf>
    <xf numFmtId="0" fontId="25" fillId="0" borderId="12" xfId="2" applyFont="1" applyBorder="1" applyAlignment="1">
      <alignment horizontal="center" vertical="center" wrapText="1"/>
    </xf>
    <xf numFmtId="0" fontId="25" fillId="0" borderId="13" xfId="2" applyFont="1" applyBorder="1" applyAlignment="1">
      <alignment horizontal="center" vertical="center" wrapText="1"/>
    </xf>
    <xf numFmtId="0" fontId="25" fillId="0" borderId="14" xfId="2" applyFont="1" applyBorder="1" applyAlignment="1">
      <alignment horizontal="center" vertical="center" wrapText="1"/>
    </xf>
    <xf numFmtId="0" fontId="25" fillId="0" borderId="30" xfId="2" applyFont="1" applyBorder="1" applyAlignment="1">
      <alignment horizontal="center" vertical="center" wrapText="1"/>
    </xf>
    <xf numFmtId="0" fontId="25" fillId="0" borderId="31" xfId="2" applyFont="1" applyBorder="1" applyAlignment="1">
      <alignment horizontal="center" vertical="center" wrapText="1"/>
    </xf>
    <xf numFmtId="49" fontId="2" fillId="2" borderId="0" xfId="0" applyNumberFormat="1" applyFont="1" applyFill="1" applyBorder="1" applyAlignment="1">
      <alignment horizontal="center" vertical="center" wrapText="1"/>
    </xf>
    <xf numFmtId="49" fontId="2" fillId="2" borderId="0" xfId="0" applyNumberFormat="1" applyFont="1" applyFill="1" applyBorder="1" applyAlignment="1">
      <alignment horizontal="center" vertical="center"/>
    </xf>
    <xf numFmtId="49" fontId="2" fillId="2" borderId="22" xfId="0" applyNumberFormat="1" applyFont="1" applyFill="1" applyBorder="1" applyAlignment="1">
      <alignment horizontal="center" vertical="center"/>
    </xf>
    <xf numFmtId="49" fontId="5" fillId="0" borderId="12" xfId="0" applyNumberFormat="1" applyFont="1" applyFill="1" applyBorder="1" applyAlignment="1">
      <alignment horizontal="center" vertical="center" wrapText="1"/>
    </xf>
    <xf numFmtId="49" fontId="5" fillId="0" borderId="23" xfId="0" applyNumberFormat="1" applyFont="1" applyFill="1" applyBorder="1" applyAlignment="1">
      <alignment horizontal="center" vertical="center" wrapText="1"/>
    </xf>
    <xf numFmtId="49" fontId="5" fillId="0" borderId="18" xfId="0" applyNumberFormat="1" applyFont="1" applyFill="1" applyBorder="1" applyAlignment="1">
      <alignment horizontal="center" vertical="center" wrapText="1"/>
    </xf>
    <xf numFmtId="49" fontId="7" fillId="0" borderId="13" xfId="0" applyNumberFormat="1" applyFont="1" applyFill="1" applyBorder="1" applyAlignment="1">
      <alignment horizontal="center" vertical="center" wrapText="1"/>
    </xf>
    <xf numFmtId="49" fontId="7" fillId="0" borderId="15" xfId="0" applyNumberFormat="1" applyFont="1" applyFill="1" applyBorder="1" applyAlignment="1">
      <alignment horizontal="center" vertical="center" wrapText="1"/>
    </xf>
    <xf numFmtId="49" fontId="7" fillId="0" borderId="19" xfId="0" applyNumberFormat="1" applyFont="1" applyFill="1" applyBorder="1" applyAlignment="1">
      <alignment horizontal="center" vertical="center" wrapText="1"/>
    </xf>
    <xf numFmtId="49" fontId="14" fillId="0" borderId="13" xfId="0" applyNumberFormat="1" applyFont="1" applyFill="1" applyBorder="1" applyAlignment="1">
      <alignment horizontal="center" vertical="center" wrapText="1"/>
    </xf>
    <xf numFmtId="49" fontId="14" fillId="0" borderId="15" xfId="0" applyNumberFormat="1" applyFont="1" applyFill="1" applyBorder="1" applyAlignment="1">
      <alignment horizontal="center" vertical="center" wrapText="1"/>
    </xf>
    <xf numFmtId="49" fontId="14" fillId="0" borderId="19" xfId="0" applyNumberFormat="1" applyFont="1" applyFill="1" applyBorder="1" applyAlignment="1">
      <alignment horizontal="center" vertical="center" wrapText="1"/>
    </xf>
    <xf numFmtId="49" fontId="13" fillId="0" borderId="14" xfId="0" applyNumberFormat="1" applyFont="1" applyFill="1" applyBorder="1" applyAlignment="1">
      <alignment horizontal="center" vertical="center" wrapText="1"/>
    </xf>
    <xf numFmtId="49" fontId="13" fillId="0" borderId="16" xfId="0" applyNumberFormat="1" applyFont="1" applyFill="1" applyBorder="1" applyAlignment="1">
      <alignment horizontal="center" vertical="center" wrapText="1"/>
    </xf>
    <xf numFmtId="49" fontId="13" fillId="0" borderId="2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right" vertical="center" wrapText="1"/>
    </xf>
    <xf numFmtId="49" fontId="4" fillId="0" borderId="3" xfId="0" applyNumberFormat="1" applyFont="1" applyFill="1" applyBorder="1" applyAlignment="1">
      <alignment horizontal="right" vertical="center" wrapText="1"/>
    </xf>
    <xf numFmtId="49" fontId="4" fillId="0" borderId="8" xfId="0" applyNumberFormat="1" applyFont="1" applyFill="1" applyBorder="1" applyAlignment="1">
      <alignment horizontal="right" vertical="center" wrapText="1"/>
    </xf>
    <xf numFmtId="49" fontId="4" fillId="0" borderId="1" xfId="0" applyNumberFormat="1" applyFont="1" applyFill="1" applyBorder="1" applyAlignment="1">
      <alignment horizontal="right" vertical="center" wrapText="1"/>
    </xf>
    <xf numFmtId="49" fontId="4" fillId="0" borderId="5" xfId="0" applyNumberFormat="1" applyFont="1" applyFill="1" applyBorder="1" applyAlignment="1">
      <alignment horizontal="right" vertical="center" wrapText="1"/>
    </xf>
    <xf numFmtId="49" fontId="4" fillId="0" borderId="6" xfId="0" applyNumberFormat="1" applyFont="1" applyFill="1" applyBorder="1" applyAlignment="1">
      <alignment horizontal="right" vertical="center" wrapText="1"/>
    </xf>
    <xf numFmtId="49" fontId="4" fillId="4" borderId="17" xfId="0" applyNumberFormat="1" applyFont="1" applyFill="1" applyBorder="1" applyAlignment="1">
      <alignment horizontal="left" vertical="center" wrapText="1"/>
    </xf>
    <xf numFmtId="49" fontId="4" fillId="4" borderId="18" xfId="0" applyNumberFormat="1" applyFont="1" applyFill="1" applyBorder="1" applyAlignment="1">
      <alignment horizontal="left" vertical="center" wrapText="1"/>
    </xf>
    <xf numFmtId="49" fontId="4" fillId="4" borderId="10" xfId="0" applyNumberFormat="1" applyFont="1" applyFill="1" applyBorder="1" applyAlignment="1">
      <alignment horizontal="left" vertical="center" wrapText="1"/>
    </xf>
    <xf numFmtId="49" fontId="4" fillId="4" borderId="19" xfId="0" applyNumberFormat="1" applyFont="1" applyFill="1" applyBorder="1" applyAlignment="1">
      <alignment horizontal="left" vertical="center" wrapText="1"/>
    </xf>
    <xf numFmtId="49" fontId="4" fillId="4" borderId="20" xfId="0" applyNumberFormat="1" applyFont="1" applyFill="1" applyBorder="1" applyAlignment="1">
      <alignment horizontal="left" vertical="center" wrapText="1"/>
    </xf>
    <xf numFmtId="49" fontId="4" fillId="4" borderId="21" xfId="0" applyNumberFormat="1" applyFont="1" applyFill="1" applyBorder="1" applyAlignment="1">
      <alignment horizontal="left" vertical="center" wrapText="1"/>
    </xf>
  </cellXfs>
  <cellStyles count="3">
    <cellStyle name="Excel Built-in Normal" xfId="2" xr:uid="{00000000-0005-0000-0000-000000000000}"/>
    <cellStyle name="Monétaire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94"/>
  <sheetViews>
    <sheetView tabSelected="1" topLeftCell="A67" workbookViewId="0">
      <selection activeCell="H93" sqref="H93"/>
    </sheetView>
  </sheetViews>
  <sheetFormatPr baseColWidth="10" defaultRowHeight="15"/>
  <cols>
    <col min="1" max="1" width="14.5703125" style="70" customWidth="1"/>
    <col min="2" max="2" width="26.5703125" customWidth="1"/>
    <col min="3" max="3" width="46.140625" style="58" customWidth="1"/>
    <col min="4" max="4" width="36.42578125" style="58" customWidth="1"/>
    <col min="5" max="5" width="17.42578125" style="4" hidden="1" customWidth="1"/>
    <col min="6" max="6" width="10.85546875" hidden="1" customWidth="1"/>
    <col min="7" max="7" width="6.85546875" style="8" hidden="1" customWidth="1"/>
    <col min="8" max="8" width="15.140625" style="52" bestFit="1" customWidth="1"/>
    <col min="9" max="9" width="10" style="1" customWidth="1"/>
    <col min="10" max="10" width="9.7109375" customWidth="1"/>
    <col min="11" max="11" width="16.7109375" customWidth="1"/>
    <col min="12" max="12" width="11.5703125" customWidth="1"/>
  </cols>
  <sheetData>
    <row r="1" spans="1:11" ht="36" customHeight="1" thickBot="1">
      <c r="A1" s="155" t="s">
        <v>199</v>
      </c>
      <c r="B1" s="156"/>
      <c r="C1" s="156"/>
      <c r="D1" s="156"/>
      <c r="E1" s="156"/>
      <c r="F1" s="156"/>
      <c r="G1" s="156"/>
      <c r="H1" s="156"/>
      <c r="I1" s="156"/>
      <c r="J1" s="156"/>
      <c r="K1" s="157"/>
    </row>
    <row r="2" spans="1:11" s="1" customFormat="1" ht="39" customHeight="1">
      <c r="A2" s="170" t="s">
        <v>0</v>
      </c>
      <c r="B2" s="171"/>
      <c r="C2" s="176"/>
      <c r="D2" s="177"/>
      <c r="E2" s="158" t="s">
        <v>252</v>
      </c>
      <c r="F2" s="159"/>
      <c r="G2" s="159"/>
      <c r="H2" s="159"/>
      <c r="I2" s="159"/>
      <c r="J2" s="159"/>
      <c r="K2" s="160"/>
    </row>
    <row r="3" spans="1:11" s="1" customFormat="1" ht="30" customHeight="1">
      <c r="A3" s="172" t="s">
        <v>1</v>
      </c>
      <c r="B3" s="173"/>
      <c r="C3" s="178"/>
      <c r="D3" s="179"/>
      <c r="E3" s="161" t="s">
        <v>253</v>
      </c>
      <c r="F3" s="162"/>
      <c r="G3" s="162"/>
      <c r="H3" s="162"/>
      <c r="I3" s="162"/>
      <c r="J3" s="162"/>
      <c r="K3" s="163"/>
    </row>
    <row r="4" spans="1:11" s="1" customFormat="1" ht="49.5" customHeight="1">
      <c r="A4" s="172" t="s">
        <v>2</v>
      </c>
      <c r="B4" s="173"/>
      <c r="C4" s="178"/>
      <c r="D4" s="179"/>
      <c r="E4" s="164" t="s">
        <v>266</v>
      </c>
      <c r="F4" s="165"/>
      <c r="G4" s="165"/>
      <c r="H4" s="165"/>
      <c r="I4" s="165"/>
      <c r="J4" s="165"/>
      <c r="K4" s="166"/>
    </row>
    <row r="5" spans="1:11" s="1" customFormat="1" ht="24.75" customHeight="1" thickBot="1">
      <c r="A5" s="174" t="s">
        <v>3</v>
      </c>
      <c r="B5" s="175"/>
      <c r="C5" s="180"/>
      <c r="D5" s="181"/>
      <c r="E5" s="167" t="s">
        <v>198</v>
      </c>
      <c r="F5" s="168"/>
      <c r="G5" s="168"/>
      <c r="H5" s="168"/>
      <c r="I5" s="168"/>
      <c r="J5" s="168"/>
      <c r="K5" s="169"/>
    </row>
    <row r="6" spans="1:11" ht="36.75" thickBot="1">
      <c r="A6" s="132"/>
      <c r="B6" s="133"/>
      <c r="C6" s="116"/>
      <c r="D6" s="117"/>
      <c r="E6" s="118" t="s">
        <v>4</v>
      </c>
      <c r="F6" s="119" t="s">
        <v>183</v>
      </c>
      <c r="G6" s="120" t="s">
        <v>5</v>
      </c>
      <c r="H6" s="121" t="s">
        <v>6</v>
      </c>
      <c r="I6" s="122" t="s">
        <v>184</v>
      </c>
      <c r="J6" s="123" t="s">
        <v>7</v>
      </c>
      <c r="K6" s="124" t="s">
        <v>8</v>
      </c>
    </row>
    <row r="7" spans="1:11">
      <c r="A7" s="138" t="s">
        <v>33</v>
      </c>
      <c r="B7" s="88" t="s">
        <v>48</v>
      </c>
      <c r="C7" s="89" t="s">
        <v>178</v>
      </c>
      <c r="D7" s="90" t="s">
        <v>49</v>
      </c>
      <c r="E7" s="18" t="s">
        <v>50</v>
      </c>
      <c r="F7" s="19">
        <v>41</v>
      </c>
      <c r="G7" s="20">
        <v>1</v>
      </c>
      <c r="H7" s="45" t="s">
        <v>17</v>
      </c>
      <c r="I7" s="65">
        <f>F7/G7</f>
        <v>41</v>
      </c>
      <c r="J7" s="17"/>
      <c r="K7" s="62">
        <f>I7*J7</f>
        <v>0</v>
      </c>
    </row>
    <row r="8" spans="1:11">
      <c r="A8" s="139"/>
      <c r="B8" s="91" t="s">
        <v>48</v>
      </c>
      <c r="C8" s="86" t="s">
        <v>179</v>
      </c>
      <c r="D8" s="87" t="s">
        <v>49</v>
      </c>
      <c r="E8" s="21" t="s">
        <v>50</v>
      </c>
      <c r="F8" s="22">
        <v>42.2</v>
      </c>
      <c r="G8" s="23">
        <v>1</v>
      </c>
      <c r="H8" s="46" t="s">
        <v>17</v>
      </c>
      <c r="I8" s="66">
        <f t="shared" ref="I8:I34" si="0">F8/G8</f>
        <v>42.2</v>
      </c>
      <c r="J8" s="41"/>
      <c r="K8" s="63">
        <f t="shared" ref="K8:K75" si="1">I8*J8</f>
        <v>0</v>
      </c>
    </row>
    <row r="9" spans="1:11">
      <c r="A9" s="139"/>
      <c r="B9" s="91" t="s">
        <v>53</v>
      </c>
      <c r="C9" s="86" t="s">
        <v>180</v>
      </c>
      <c r="D9" s="87" t="s">
        <v>55</v>
      </c>
      <c r="E9" s="21" t="s">
        <v>50</v>
      </c>
      <c r="F9" s="22">
        <v>41</v>
      </c>
      <c r="G9" s="23">
        <v>1</v>
      </c>
      <c r="H9" s="46" t="s">
        <v>17</v>
      </c>
      <c r="I9" s="66">
        <f t="shared" si="0"/>
        <v>41</v>
      </c>
      <c r="J9" s="41"/>
      <c r="K9" s="63">
        <f t="shared" si="1"/>
        <v>0</v>
      </c>
    </row>
    <row r="10" spans="1:11" ht="15.75" thickBot="1">
      <c r="A10" s="140"/>
      <c r="B10" s="92" t="s">
        <v>51</v>
      </c>
      <c r="C10" s="93" t="s">
        <v>181</v>
      </c>
      <c r="D10" s="94" t="s">
        <v>182</v>
      </c>
      <c r="E10" s="24" t="s">
        <v>50</v>
      </c>
      <c r="F10" s="25">
        <v>24.704000000000001</v>
      </c>
      <c r="G10" s="26">
        <v>1</v>
      </c>
      <c r="H10" s="47" t="s">
        <v>17</v>
      </c>
      <c r="I10" s="67">
        <f t="shared" si="0"/>
        <v>24.704000000000001</v>
      </c>
      <c r="J10" s="43"/>
      <c r="K10" s="64">
        <f t="shared" si="1"/>
        <v>0</v>
      </c>
    </row>
    <row r="11" spans="1:11" ht="15" customHeight="1">
      <c r="A11" s="138" t="s">
        <v>52</v>
      </c>
      <c r="B11" s="79" t="s">
        <v>53</v>
      </c>
      <c r="C11" s="54" t="s">
        <v>54</v>
      </c>
      <c r="D11" s="59" t="s">
        <v>55</v>
      </c>
      <c r="E11" s="18" t="s">
        <v>56</v>
      </c>
      <c r="F11" s="19">
        <v>45.000000799999995</v>
      </c>
      <c r="G11" s="20">
        <v>1</v>
      </c>
      <c r="H11" s="48" t="s">
        <v>173</v>
      </c>
      <c r="I11" s="65">
        <f t="shared" si="0"/>
        <v>45.000000799999995</v>
      </c>
      <c r="J11" s="17"/>
      <c r="K11" s="62">
        <f t="shared" si="1"/>
        <v>0</v>
      </c>
    </row>
    <row r="12" spans="1:11">
      <c r="A12" s="139"/>
      <c r="B12" s="95" t="s">
        <v>57</v>
      </c>
      <c r="C12" s="55" t="s">
        <v>185</v>
      </c>
      <c r="D12" s="60" t="s">
        <v>58</v>
      </c>
      <c r="E12" s="21" t="s">
        <v>56</v>
      </c>
      <c r="F12" s="22">
        <v>40.400000000000006</v>
      </c>
      <c r="G12" s="23">
        <v>1</v>
      </c>
      <c r="H12" s="49" t="s">
        <v>173</v>
      </c>
      <c r="I12" s="66">
        <f t="shared" si="0"/>
        <v>40.400000000000006</v>
      </c>
      <c r="J12" s="41"/>
      <c r="K12" s="63">
        <f t="shared" si="1"/>
        <v>0</v>
      </c>
    </row>
    <row r="13" spans="1:11">
      <c r="A13" s="139"/>
      <c r="B13" s="95" t="s">
        <v>48</v>
      </c>
      <c r="C13" s="55" t="s">
        <v>59</v>
      </c>
      <c r="D13" s="60" t="s">
        <v>49</v>
      </c>
      <c r="E13" s="21" t="s">
        <v>56</v>
      </c>
      <c r="F13" s="22">
        <v>35</v>
      </c>
      <c r="G13" s="23">
        <v>1</v>
      </c>
      <c r="H13" s="49" t="s">
        <v>173</v>
      </c>
      <c r="I13" s="66">
        <f t="shared" si="0"/>
        <v>35</v>
      </c>
      <c r="J13" s="41"/>
      <c r="K13" s="63">
        <f t="shared" si="1"/>
        <v>0</v>
      </c>
    </row>
    <row r="14" spans="1:11" ht="24">
      <c r="A14" s="139"/>
      <c r="B14" s="95" t="s">
        <v>60</v>
      </c>
      <c r="C14" s="55" t="s">
        <v>186</v>
      </c>
      <c r="D14" s="60" t="s">
        <v>61</v>
      </c>
      <c r="E14" s="21" t="s">
        <v>56</v>
      </c>
      <c r="F14" s="22">
        <v>53</v>
      </c>
      <c r="G14" s="23">
        <v>1</v>
      </c>
      <c r="H14" s="49" t="s">
        <v>173</v>
      </c>
      <c r="I14" s="66">
        <f t="shared" si="0"/>
        <v>53</v>
      </c>
      <c r="J14" s="41"/>
      <c r="K14" s="63">
        <f t="shared" si="1"/>
        <v>0</v>
      </c>
    </row>
    <row r="15" spans="1:11">
      <c r="A15" s="139"/>
      <c r="B15" s="95" t="s">
        <v>51</v>
      </c>
      <c r="C15" s="55" t="s">
        <v>62</v>
      </c>
      <c r="D15" s="60" t="s">
        <v>63</v>
      </c>
      <c r="E15" s="21" t="s">
        <v>56</v>
      </c>
      <c r="F15" s="22">
        <v>28.404800000000002</v>
      </c>
      <c r="G15" s="23">
        <v>1</v>
      </c>
      <c r="H15" s="49" t="s">
        <v>173</v>
      </c>
      <c r="I15" s="66">
        <f t="shared" si="0"/>
        <v>28.404800000000002</v>
      </c>
      <c r="J15" s="41"/>
      <c r="K15" s="63">
        <f t="shared" si="1"/>
        <v>0</v>
      </c>
    </row>
    <row r="16" spans="1:11">
      <c r="A16" s="139"/>
      <c r="B16" s="95" t="s">
        <v>53</v>
      </c>
      <c r="C16" s="55" t="s">
        <v>64</v>
      </c>
      <c r="D16" s="60" t="s">
        <v>65</v>
      </c>
      <c r="E16" s="21" t="s">
        <v>56</v>
      </c>
      <c r="F16" s="22">
        <v>45.000000799999995</v>
      </c>
      <c r="G16" s="23">
        <v>1</v>
      </c>
      <c r="H16" s="49" t="s">
        <v>173</v>
      </c>
      <c r="I16" s="66">
        <f t="shared" si="0"/>
        <v>45.000000799999995</v>
      </c>
      <c r="J16" s="41"/>
      <c r="K16" s="63">
        <f t="shared" si="1"/>
        <v>0</v>
      </c>
    </row>
    <row r="17" spans="1:11" ht="15.75" thickBot="1">
      <c r="A17" s="140"/>
      <c r="B17" s="80" t="s">
        <v>66</v>
      </c>
      <c r="C17" s="56" t="s">
        <v>67</v>
      </c>
      <c r="D17" s="61" t="s">
        <v>68</v>
      </c>
      <c r="E17" s="24" t="s">
        <v>56</v>
      </c>
      <c r="F17" s="25">
        <v>48.68</v>
      </c>
      <c r="G17" s="26">
        <v>1</v>
      </c>
      <c r="H17" s="50" t="s">
        <v>173</v>
      </c>
      <c r="I17" s="67">
        <f t="shared" si="0"/>
        <v>48.68</v>
      </c>
      <c r="J17" s="43"/>
      <c r="K17" s="64">
        <f t="shared" si="1"/>
        <v>0</v>
      </c>
    </row>
    <row r="18" spans="1:11">
      <c r="A18" s="134" t="s">
        <v>69</v>
      </c>
      <c r="B18" s="96" t="s">
        <v>66</v>
      </c>
      <c r="C18" s="89" t="s">
        <v>187</v>
      </c>
      <c r="D18" s="90" t="s">
        <v>70</v>
      </c>
      <c r="E18" s="18" t="s">
        <v>56</v>
      </c>
      <c r="F18" s="19">
        <v>44.72</v>
      </c>
      <c r="G18" s="20">
        <v>1</v>
      </c>
      <c r="H18" s="48" t="s">
        <v>173</v>
      </c>
      <c r="I18" s="65">
        <f t="shared" si="0"/>
        <v>44.72</v>
      </c>
      <c r="J18" s="17"/>
      <c r="K18" s="62">
        <f t="shared" si="1"/>
        <v>0</v>
      </c>
    </row>
    <row r="19" spans="1:11">
      <c r="A19" s="137"/>
      <c r="B19" s="91" t="s">
        <v>57</v>
      </c>
      <c r="C19" s="86" t="s">
        <v>188</v>
      </c>
      <c r="D19" s="87" t="s">
        <v>58</v>
      </c>
      <c r="E19" s="21" t="s">
        <v>56</v>
      </c>
      <c r="F19" s="22">
        <v>49.76</v>
      </c>
      <c r="G19" s="23">
        <v>1</v>
      </c>
      <c r="H19" s="49" t="s">
        <v>173</v>
      </c>
      <c r="I19" s="66">
        <f t="shared" si="0"/>
        <v>49.76</v>
      </c>
      <c r="J19" s="41"/>
      <c r="K19" s="63">
        <f t="shared" si="1"/>
        <v>0</v>
      </c>
    </row>
    <row r="20" spans="1:11">
      <c r="A20" s="135"/>
      <c r="B20" s="91" t="s">
        <v>71</v>
      </c>
      <c r="C20" s="86" t="s">
        <v>72</v>
      </c>
      <c r="D20" s="87" t="s">
        <v>73</v>
      </c>
      <c r="E20" s="21" t="s">
        <v>56</v>
      </c>
      <c r="F20" s="22">
        <v>58.999997599999993</v>
      </c>
      <c r="G20" s="23">
        <v>1</v>
      </c>
      <c r="H20" s="49" t="s">
        <v>173</v>
      </c>
      <c r="I20" s="66">
        <f t="shared" si="0"/>
        <v>58.999997599999993</v>
      </c>
      <c r="J20" s="41"/>
      <c r="K20" s="63">
        <f t="shared" si="1"/>
        <v>0</v>
      </c>
    </row>
    <row r="21" spans="1:11" ht="15.75" thickBot="1">
      <c r="A21" s="143"/>
      <c r="B21" s="97" t="s">
        <v>53</v>
      </c>
      <c r="C21" s="93" t="s">
        <v>74</v>
      </c>
      <c r="D21" s="94" t="s">
        <v>75</v>
      </c>
      <c r="E21" s="24" t="s">
        <v>56</v>
      </c>
      <c r="F21" s="25">
        <v>45.000000799999995</v>
      </c>
      <c r="G21" s="26">
        <v>1</v>
      </c>
      <c r="H21" s="50" t="s">
        <v>173</v>
      </c>
      <c r="I21" s="67">
        <f t="shared" si="0"/>
        <v>45.000000799999995</v>
      </c>
      <c r="J21" s="43"/>
      <c r="K21" s="64">
        <f t="shared" si="1"/>
        <v>0</v>
      </c>
    </row>
    <row r="22" spans="1:11">
      <c r="A22" s="137" t="s">
        <v>34</v>
      </c>
      <c r="B22" s="98" t="s">
        <v>48</v>
      </c>
      <c r="C22" s="74" t="s">
        <v>76</v>
      </c>
      <c r="D22" s="75" t="s">
        <v>77</v>
      </c>
      <c r="E22" s="18" t="s">
        <v>56</v>
      </c>
      <c r="F22" s="19">
        <v>57.319999999999993</v>
      </c>
      <c r="G22" s="20">
        <v>1</v>
      </c>
      <c r="H22" s="48" t="s">
        <v>173</v>
      </c>
      <c r="I22" s="65">
        <f t="shared" si="0"/>
        <v>57.319999999999993</v>
      </c>
      <c r="J22" s="17"/>
      <c r="K22" s="62">
        <f t="shared" si="1"/>
        <v>0</v>
      </c>
    </row>
    <row r="23" spans="1:11" ht="15.75" thickBot="1">
      <c r="A23" s="136"/>
      <c r="B23" s="99" t="s">
        <v>78</v>
      </c>
      <c r="C23" s="76" t="s">
        <v>79</v>
      </c>
      <c r="D23" s="77" t="s">
        <v>80</v>
      </c>
      <c r="E23" s="24" t="s">
        <v>56</v>
      </c>
      <c r="F23" s="25">
        <v>45.199999519999999</v>
      </c>
      <c r="G23" s="26">
        <v>1</v>
      </c>
      <c r="H23" s="50" t="s">
        <v>173</v>
      </c>
      <c r="I23" s="67">
        <f t="shared" si="0"/>
        <v>45.199999519999999</v>
      </c>
      <c r="J23" s="43"/>
      <c r="K23" s="64">
        <f t="shared" si="1"/>
        <v>0</v>
      </c>
    </row>
    <row r="24" spans="1:11" ht="15" customHeight="1">
      <c r="A24" s="141" t="s">
        <v>19</v>
      </c>
      <c r="B24" s="100" t="s">
        <v>82</v>
      </c>
      <c r="C24" s="54" t="s">
        <v>189</v>
      </c>
      <c r="D24" s="59" t="s">
        <v>75</v>
      </c>
      <c r="E24" s="18" t="s">
        <v>81</v>
      </c>
      <c r="F24" s="19">
        <v>26.000000553</v>
      </c>
      <c r="G24" s="27">
        <v>1</v>
      </c>
      <c r="H24" s="48" t="s">
        <v>176</v>
      </c>
      <c r="I24" s="65">
        <f t="shared" si="0"/>
        <v>26.000000553</v>
      </c>
      <c r="J24" s="17"/>
      <c r="K24" s="62">
        <f t="shared" si="1"/>
        <v>0</v>
      </c>
    </row>
    <row r="25" spans="1:11">
      <c r="A25" s="142"/>
      <c r="B25" s="95" t="s">
        <v>82</v>
      </c>
      <c r="C25" s="55" t="s">
        <v>190</v>
      </c>
      <c r="D25" s="60" t="s">
        <v>83</v>
      </c>
      <c r="E25" s="21" t="s">
        <v>81</v>
      </c>
      <c r="F25" s="22">
        <v>26.000000553</v>
      </c>
      <c r="G25" s="28">
        <v>1</v>
      </c>
      <c r="H25" s="49" t="s">
        <v>176</v>
      </c>
      <c r="I25" s="66">
        <f t="shared" si="0"/>
        <v>26.000000553</v>
      </c>
      <c r="J25" s="41"/>
      <c r="K25" s="63">
        <f t="shared" si="1"/>
        <v>0</v>
      </c>
    </row>
    <row r="26" spans="1:11">
      <c r="A26" s="142"/>
      <c r="B26" s="95" t="s">
        <v>191</v>
      </c>
      <c r="C26" s="55" t="s">
        <v>192</v>
      </c>
      <c r="D26" s="60" t="s">
        <v>193</v>
      </c>
      <c r="E26" s="21" t="s">
        <v>81</v>
      </c>
      <c r="F26" s="22">
        <v>23.375499999999999</v>
      </c>
      <c r="G26" s="28">
        <v>1</v>
      </c>
      <c r="H26" s="49" t="s">
        <v>176</v>
      </c>
      <c r="I26" s="66">
        <f t="shared" si="0"/>
        <v>23.375499999999999</v>
      </c>
      <c r="J26" s="41"/>
      <c r="K26" s="63">
        <f t="shared" si="1"/>
        <v>0</v>
      </c>
    </row>
    <row r="27" spans="1:11">
      <c r="A27" s="142"/>
      <c r="B27" s="95" t="s">
        <v>84</v>
      </c>
      <c r="C27" s="55" t="s">
        <v>194</v>
      </c>
      <c r="D27" s="60" t="s">
        <v>75</v>
      </c>
      <c r="E27" s="21" t="s">
        <v>196</v>
      </c>
      <c r="F27" s="22">
        <v>51.60799999999999</v>
      </c>
      <c r="G27" s="28">
        <v>12</v>
      </c>
      <c r="H27" s="46" t="s">
        <v>35</v>
      </c>
      <c r="I27" s="66">
        <f t="shared" si="0"/>
        <v>4.3006666666666655</v>
      </c>
      <c r="J27" s="41"/>
      <c r="K27" s="63">
        <f t="shared" si="1"/>
        <v>0</v>
      </c>
    </row>
    <row r="28" spans="1:11">
      <c r="A28" s="142"/>
      <c r="B28" s="95" t="s">
        <v>84</v>
      </c>
      <c r="C28" s="55" t="s">
        <v>195</v>
      </c>
      <c r="D28" s="60" t="s">
        <v>75</v>
      </c>
      <c r="E28" s="21" t="s">
        <v>196</v>
      </c>
      <c r="F28" s="22">
        <v>51.60799999999999</v>
      </c>
      <c r="G28" s="28">
        <v>12</v>
      </c>
      <c r="H28" s="46" t="s">
        <v>35</v>
      </c>
      <c r="I28" s="66">
        <f t="shared" si="0"/>
        <v>4.3006666666666655</v>
      </c>
      <c r="J28" s="41"/>
      <c r="K28" s="63">
        <f t="shared" si="1"/>
        <v>0</v>
      </c>
    </row>
    <row r="29" spans="1:11">
      <c r="A29" s="142"/>
      <c r="B29" s="95" t="s">
        <v>84</v>
      </c>
      <c r="C29" s="55" t="s">
        <v>85</v>
      </c>
      <c r="D29" s="60" t="s">
        <v>75</v>
      </c>
      <c r="E29" s="21" t="s">
        <v>197</v>
      </c>
      <c r="F29" s="22">
        <v>48.076000000000001</v>
      </c>
      <c r="G29" s="28">
        <v>12</v>
      </c>
      <c r="H29" s="46" t="s">
        <v>36</v>
      </c>
      <c r="I29" s="66">
        <f t="shared" si="0"/>
        <v>4.0063333333333331</v>
      </c>
      <c r="J29" s="41"/>
      <c r="K29" s="63">
        <f t="shared" si="1"/>
        <v>0</v>
      </c>
    </row>
    <row r="30" spans="1:11">
      <c r="A30" s="142"/>
      <c r="B30" s="95" t="s">
        <v>84</v>
      </c>
      <c r="C30" s="55" t="s">
        <v>86</v>
      </c>
      <c r="D30" s="60" t="s">
        <v>75</v>
      </c>
      <c r="E30" s="21" t="s">
        <v>196</v>
      </c>
      <c r="F30" s="22">
        <v>51.60799999999999</v>
      </c>
      <c r="G30" s="28">
        <v>12</v>
      </c>
      <c r="H30" s="46" t="s">
        <v>37</v>
      </c>
      <c r="I30" s="66">
        <f t="shared" si="0"/>
        <v>4.3006666666666655</v>
      </c>
      <c r="J30" s="41"/>
      <c r="K30" s="63">
        <f t="shared" si="1"/>
        <v>0</v>
      </c>
    </row>
    <row r="31" spans="1:11">
      <c r="A31" s="142"/>
      <c r="B31" s="95" t="s">
        <v>87</v>
      </c>
      <c r="C31" s="55" t="s">
        <v>88</v>
      </c>
      <c r="D31" s="60" t="s">
        <v>89</v>
      </c>
      <c r="E31" s="21" t="s">
        <v>90</v>
      </c>
      <c r="F31" s="22">
        <v>53.00000387</v>
      </c>
      <c r="G31" s="28">
        <v>6</v>
      </c>
      <c r="H31" s="49" t="s">
        <v>38</v>
      </c>
      <c r="I31" s="66">
        <f t="shared" si="0"/>
        <v>8.833333978333334</v>
      </c>
      <c r="J31" s="41"/>
      <c r="K31" s="63">
        <f t="shared" si="1"/>
        <v>0</v>
      </c>
    </row>
    <row r="32" spans="1:11">
      <c r="A32" s="142"/>
      <c r="B32" s="95" t="s">
        <v>87</v>
      </c>
      <c r="C32" s="55" t="s">
        <v>91</v>
      </c>
      <c r="D32" s="60" t="s">
        <v>89</v>
      </c>
      <c r="E32" s="21" t="s">
        <v>92</v>
      </c>
      <c r="F32" s="22">
        <v>64.000004199999992</v>
      </c>
      <c r="G32" s="28">
        <v>12</v>
      </c>
      <c r="H32" s="46" t="s">
        <v>39</v>
      </c>
      <c r="I32" s="66">
        <f t="shared" si="0"/>
        <v>5.3333336833333327</v>
      </c>
      <c r="J32" s="41"/>
      <c r="K32" s="63">
        <f t="shared" si="1"/>
        <v>0</v>
      </c>
    </row>
    <row r="33" spans="1:11">
      <c r="A33" s="142"/>
      <c r="B33" s="95" t="s">
        <v>93</v>
      </c>
      <c r="C33" s="55" t="s">
        <v>94</v>
      </c>
      <c r="D33" s="60" t="s">
        <v>95</v>
      </c>
      <c r="E33" s="21" t="s">
        <v>92</v>
      </c>
      <c r="F33" s="22">
        <v>56.886800000000001</v>
      </c>
      <c r="G33" s="28">
        <v>12</v>
      </c>
      <c r="H33" s="46" t="s">
        <v>39</v>
      </c>
      <c r="I33" s="66">
        <f t="shared" si="0"/>
        <v>4.740566666666667</v>
      </c>
      <c r="J33" s="41"/>
      <c r="K33" s="63">
        <f t="shared" si="1"/>
        <v>0</v>
      </c>
    </row>
    <row r="34" spans="1:11" ht="15.75" thickBot="1">
      <c r="A34" s="142"/>
      <c r="B34" s="101" t="s">
        <v>48</v>
      </c>
      <c r="C34" s="56" t="s">
        <v>96</v>
      </c>
      <c r="D34" s="61" t="s">
        <v>77</v>
      </c>
      <c r="E34" s="24" t="s">
        <v>97</v>
      </c>
      <c r="F34" s="25">
        <v>33.35</v>
      </c>
      <c r="G34" s="29">
        <v>6</v>
      </c>
      <c r="H34" s="50" t="s">
        <v>177</v>
      </c>
      <c r="I34" s="67">
        <f t="shared" si="0"/>
        <v>5.5583333333333336</v>
      </c>
      <c r="J34" s="43"/>
      <c r="K34" s="64">
        <f t="shared" si="1"/>
        <v>0</v>
      </c>
    </row>
    <row r="35" spans="1:11">
      <c r="A35" s="141" t="s">
        <v>209</v>
      </c>
      <c r="B35" s="98" t="s">
        <v>191</v>
      </c>
      <c r="C35" s="74" t="s">
        <v>200</v>
      </c>
      <c r="D35" s="75" t="s">
        <v>201</v>
      </c>
      <c r="E35" s="18" t="s">
        <v>56</v>
      </c>
      <c r="F35" s="19">
        <v>25.28</v>
      </c>
      <c r="G35" s="27">
        <v>1</v>
      </c>
      <c r="H35" s="48" t="s">
        <v>173</v>
      </c>
      <c r="I35" s="65">
        <f>F35/G35</f>
        <v>25.28</v>
      </c>
      <c r="J35" s="17"/>
      <c r="K35" s="62">
        <f t="shared" si="1"/>
        <v>0</v>
      </c>
    </row>
    <row r="36" spans="1:11" ht="15.75" customHeight="1">
      <c r="A36" s="142"/>
      <c r="B36" s="102" t="s">
        <v>191</v>
      </c>
      <c r="C36" s="72" t="s">
        <v>202</v>
      </c>
      <c r="D36" s="73" t="s">
        <v>203</v>
      </c>
      <c r="E36" s="21" t="s">
        <v>56</v>
      </c>
      <c r="F36" s="22">
        <v>27.44</v>
      </c>
      <c r="G36" s="28">
        <v>1</v>
      </c>
      <c r="H36" s="49" t="s">
        <v>173</v>
      </c>
      <c r="I36" s="66">
        <f t="shared" ref="I36:I75" si="2">F36/G36</f>
        <v>27.44</v>
      </c>
      <c r="J36" s="41"/>
      <c r="K36" s="63">
        <f t="shared" si="1"/>
        <v>0</v>
      </c>
    </row>
    <row r="37" spans="1:11">
      <c r="A37" s="142"/>
      <c r="B37" s="102" t="s">
        <v>191</v>
      </c>
      <c r="C37" s="72" t="s">
        <v>204</v>
      </c>
      <c r="D37" s="73" t="s">
        <v>193</v>
      </c>
      <c r="E37" s="21" t="s">
        <v>210</v>
      </c>
      <c r="F37" s="22">
        <v>30.737500000000001</v>
      </c>
      <c r="G37" s="28">
        <v>9</v>
      </c>
      <c r="H37" s="49" t="s">
        <v>211</v>
      </c>
      <c r="I37" s="66">
        <f t="shared" si="2"/>
        <v>3.4152777777777779</v>
      </c>
      <c r="J37" s="41"/>
      <c r="K37" s="63">
        <f t="shared" si="1"/>
        <v>0</v>
      </c>
    </row>
    <row r="38" spans="1:11">
      <c r="A38" s="142"/>
      <c r="B38" s="102" t="s">
        <v>191</v>
      </c>
      <c r="C38" s="72" t="s">
        <v>205</v>
      </c>
      <c r="D38" s="73" t="s">
        <v>206</v>
      </c>
      <c r="E38" s="21" t="s">
        <v>56</v>
      </c>
      <c r="F38" s="22">
        <v>75.900000000000006</v>
      </c>
      <c r="G38" s="28">
        <v>6</v>
      </c>
      <c r="H38" s="49" t="s">
        <v>173</v>
      </c>
      <c r="I38" s="66">
        <f t="shared" si="2"/>
        <v>12.65</v>
      </c>
      <c r="J38" s="41"/>
      <c r="K38" s="63">
        <f t="shared" si="1"/>
        <v>0</v>
      </c>
    </row>
    <row r="39" spans="1:11" ht="15.75" thickBot="1">
      <c r="A39" s="144"/>
      <c r="B39" s="99" t="s">
        <v>191</v>
      </c>
      <c r="C39" s="76" t="s">
        <v>207</v>
      </c>
      <c r="D39" s="77" t="s">
        <v>208</v>
      </c>
      <c r="E39" s="24" t="s">
        <v>56</v>
      </c>
      <c r="F39" s="25">
        <v>156.99999976000001</v>
      </c>
      <c r="G39" s="29">
        <v>6</v>
      </c>
      <c r="H39" s="50" t="s">
        <v>212</v>
      </c>
      <c r="I39" s="67">
        <f t="shared" si="2"/>
        <v>26.166666626666668</v>
      </c>
      <c r="J39" s="43"/>
      <c r="K39" s="64">
        <f t="shared" si="1"/>
        <v>0</v>
      </c>
    </row>
    <row r="40" spans="1:11">
      <c r="A40" s="137" t="s">
        <v>164</v>
      </c>
      <c r="B40" s="88" t="s">
        <v>98</v>
      </c>
      <c r="C40" s="89" t="s">
        <v>99</v>
      </c>
      <c r="D40" s="90" t="s">
        <v>100</v>
      </c>
      <c r="E40" s="18" t="s">
        <v>101</v>
      </c>
      <c r="F40" s="19">
        <v>39.000000048420006</v>
      </c>
      <c r="G40" s="27">
        <v>12</v>
      </c>
      <c r="H40" s="45" t="s">
        <v>36</v>
      </c>
      <c r="I40" s="65">
        <f t="shared" si="2"/>
        <v>3.2500000040350003</v>
      </c>
      <c r="J40" s="17"/>
      <c r="K40" s="62">
        <f t="shared" si="1"/>
        <v>0</v>
      </c>
    </row>
    <row r="41" spans="1:11">
      <c r="A41" s="135"/>
      <c r="B41" s="91" t="s">
        <v>98</v>
      </c>
      <c r="C41" s="86" t="s">
        <v>102</v>
      </c>
      <c r="D41" s="87" t="s">
        <v>100</v>
      </c>
      <c r="E41" s="21" t="s">
        <v>101</v>
      </c>
      <c r="F41" s="22">
        <v>39.000000048420006</v>
      </c>
      <c r="G41" s="28">
        <v>12</v>
      </c>
      <c r="H41" s="46" t="s">
        <v>36</v>
      </c>
      <c r="I41" s="66">
        <f t="shared" si="2"/>
        <v>3.2500000040350003</v>
      </c>
      <c r="J41" s="41"/>
      <c r="K41" s="63">
        <f t="shared" si="1"/>
        <v>0</v>
      </c>
    </row>
    <row r="42" spans="1:11" ht="15.75" thickBot="1">
      <c r="A42" s="135"/>
      <c r="B42" s="103" t="s">
        <v>98</v>
      </c>
      <c r="C42" s="93" t="s">
        <v>9</v>
      </c>
      <c r="D42" s="94" t="s">
        <v>100</v>
      </c>
      <c r="E42" s="24" t="s">
        <v>103</v>
      </c>
      <c r="F42" s="25">
        <v>41.500003540000002</v>
      </c>
      <c r="G42" s="29">
        <v>12</v>
      </c>
      <c r="H42" s="50" t="s">
        <v>41</v>
      </c>
      <c r="I42" s="67">
        <f t="shared" si="2"/>
        <v>3.4583336283333335</v>
      </c>
      <c r="J42" s="43"/>
      <c r="K42" s="64">
        <f t="shared" si="1"/>
        <v>0</v>
      </c>
    </row>
    <row r="43" spans="1:11">
      <c r="A43" s="134" t="s">
        <v>265</v>
      </c>
      <c r="B43" s="79" t="s">
        <v>213</v>
      </c>
      <c r="C43" s="54" t="s">
        <v>104</v>
      </c>
      <c r="D43" s="59" t="s">
        <v>105</v>
      </c>
      <c r="E43" s="18" t="s">
        <v>106</v>
      </c>
      <c r="F43" s="19">
        <v>83.999951999999993</v>
      </c>
      <c r="G43" s="27">
        <v>12</v>
      </c>
      <c r="H43" s="48" t="s">
        <v>165</v>
      </c>
      <c r="I43" s="65">
        <f t="shared" si="2"/>
        <v>6.9999959999999994</v>
      </c>
      <c r="J43" s="17"/>
      <c r="K43" s="62">
        <f t="shared" si="1"/>
        <v>0</v>
      </c>
    </row>
    <row r="44" spans="1:11">
      <c r="A44" s="135"/>
      <c r="B44" s="104" t="s">
        <v>213</v>
      </c>
      <c r="C44" s="55" t="s">
        <v>10</v>
      </c>
      <c r="D44" s="60" t="s">
        <v>105</v>
      </c>
      <c r="E44" s="21" t="s">
        <v>107</v>
      </c>
      <c r="F44" s="22">
        <v>51.399885999999995</v>
      </c>
      <c r="G44" s="28">
        <v>12</v>
      </c>
      <c r="H44" s="49" t="s">
        <v>166</v>
      </c>
      <c r="I44" s="66">
        <f t="shared" si="2"/>
        <v>4.2833238333333332</v>
      </c>
      <c r="J44" s="41"/>
      <c r="K44" s="63">
        <f t="shared" si="1"/>
        <v>0</v>
      </c>
    </row>
    <row r="45" spans="1:11">
      <c r="A45" s="135"/>
      <c r="B45" s="104" t="s">
        <v>213</v>
      </c>
      <c r="C45" s="55" t="s">
        <v>11</v>
      </c>
      <c r="D45" s="60" t="s">
        <v>105</v>
      </c>
      <c r="E45" s="21" t="s">
        <v>108</v>
      </c>
      <c r="F45" s="22">
        <v>65.600468000000006</v>
      </c>
      <c r="G45" s="28">
        <v>12</v>
      </c>
      <c r="H45" s="49" t="s">
        <v>167</v>
      </c>
      <c r="I45" s="66">
        <f t="shared" si="2"/>
        <v>5.4667056666666669</v>
      </c>
      <c r="J45" s="41"/>
      <c r="K45" s="63">
        <f t="shared" si="1"/>
        <v>0</v>
      </c>
    </row>
    <row r="46" spans="1:11">
      <c r="A46" s="135"/>
      <c r="B46" s="104" t="s">
        <v>213</v>
      </c>
      <c r="C46" s="55" t="s">
        <v>12</v>
      </c>
      <c r="D46" s="60" t="s">
        <v>105</v>
      </c>
      <c r="E46" s="21" t="s">
        <v>107</v>
      </c>
      <c r="F46" s="22">
        <v>44.100480000000005</v>
      </c>
      <c r="G46" s="28">
        <v>12</v>
      </c>
      <c r="H46" s="49" t="s">
        <v>166</v>
      </c>
      <c r="I46" s="66">
        <f t="shared" si="2"/>
        <v>3.6750400000000005</v>
      </c>
      <c r="J46" s="41"/>
      <c r="K46" s="63">
        <f t="shared" si="1"/>
        <v>0</v>
      </c>
    </row>
    <row r="47" spans="1:11">
      <c r="A47" s="135"/>
      <c r="B47" s="104" t="s">
        <v>213</v>
      </c>
      <c r="C47" s="55" t="s">
        <v>42</v>
      </c>
      <c r="D47" s="60" t="s">
        <v>105</v>
      </c>
      <c r="E47" s="21" t="s">
        <v>107</v>
      </c>
      <c r="F47" s="22">
        <v>43.100480000000005</v>
      </c>
      <c r="G47" s="28">
        <v>12</v>
      </c>
      <c r="H47" s="49" t="s">
        <v>166</v>
      </c>
      <c r="I47" s="66">
        <f t="shared" si="2"/>
        <v>3.591706666666667</v>
      </c>
      <c r="J47" s="41"/>
      <c r="K47" s="63">
        <f t="shared" si="1"/>
        <v>0</v>
      </c>
    </row>
    <row r="48" spans="1:11">
      <c r="A48" s="135"/>
      <c r="B48" s="104" t="s">
        <v>213</v>
      </c>
      <c r="C48" s="55" t="s">
        <v>214</v>
      </c>
      <c r="D48" s="60" t="s">
        <v>105</v>
      </c>
      <c r="E48" s="21" t="s">
        <v>109</v>
      </c>
      <c r="F48" s="22">
        <v>160.50000550000001</v>
      </c>
      <c r="G48" s="28">
        <v>1</v>
      </c>
      <c r="H48" s="46" t="s">
        <v>25</v>
      </c>
      <c r="I48" s="66">
        <f t="shared" si="2"/>
        <v>160.50000550000001</v>
      </c>
      <c r="J48" s="41"/>
      <c r="K48" s="63">
        <f t="shared" si="1"/>
        <v>0</v>
      </c>
    </row>
    <row r="49" spans="1:11">
      <c r="A49" s="135"/>
      <c r="B49" s="104" t="s">
        <v>213</v>
      </c>
      <c r="C49" s="55" t="s">
        <v>215</v>
      </c>
      <c r="D49" s="60" t="s">
        <v>105</v>
      </c>
      <c r="E49" s="21" t="s">
        <v>110</v>
      </c>
      <c r="F49" s="22">
        <v>19.000024500000002</v>
      </c>
      <c r="G49" s="28">
        <v>2</v>
      </c>
      <c r="H49" s="46" t="s">
        <v>26</v>
      </c>
      <c r="I49" s="66">
        <f t="shared" si="2"/>
        <v>9.500012250000001</v>
      </c>
      <c r="J49" s="41"/>
      <c r="K49" s="63">
        <f t="shared" si="1"/>
        <v>0</v>
      </c>
    </row>
    <row r="50" spans="1:11">
      <c r="A50" s="135"/>
      <c r="B50" s="104" t="s">
        <v>213</v>
      </c>
      <c r="C50" s="55" t="s">
        <v>216</v>
      </c>
      <c r="D50" s="60" t="s">
        <v>105</v>
      </c>
      <c r="E50" s="21" t="s">
        <v>110</v>
      </c>
      <c r="F50" s="22">
        <v>19.000024500000002</v>
      </c>
      <c r="G50" s="28">
        <v>2</v>
      </c>
      <c r="H50" s="46" t="s">
        <v>32</v>
      </c>
      <c r="I50" s="66">
        <f t="shared" si="2"/>
        <v>9.500012250000001</v>
      </c>
      <c r="J50" s="41"/>
      <c r="K50" s="63">
        <f t="shared" si="1"/>
        <v>0</v>
      </c>
    </row>
    <row r="51" spans="1:11">
      <c r="A51" s="135"/>
      <c r="B51" s="104" t="s">
        <v>213</v>
      </c>
      <c r="C51" s="55" t="s">
        <v>111</v>
      </c>
      <c r="D51" s="60" t="s">
        <v>105</v>
      </c>
      <c r="E51" s="21" t="s">
        <v>112</v>
      </c>
      <c r="F51" s="22">
        <v>76.200119999999998</v>
      </c>
      <c r="G51" s="28">
        <v>6</v>
      </c>
      <c r="H51" s="46" t="s">
        <v>43</v>
      </c>
      <c r="I51" s="66">
        <f t="shared" si="2"/>
        <v>12.70002</v>
      </c>
      <c r="J51" s="41"/>
      <c r="K51" s="63">
        <f t="shared" si="1"/>
        <v>0</v>
      </c>
    </row>
    <row r="52" spans="1:11">
      <c r="A52" s="135"/>
      <c r="B52" s="95" t="s">
        <v>213</v>
      </c>
      <c r="C52" s="55" t="s">
        <v>20</v>
      </c>
      <c r="D52" s="60" t="s">
        <v>105</v>
      </c>
      <c r="E52" s="21" t="s">
        <v>106</v>
      </c>
      <c r="F52" s="22">
        <v>83.999951999999993</v>
      </c>
      <c r="G52" s="28">
        <v>12</v>
      </c>
      <c r="H52" s="49" t="s">
        <v>165</v>
      </c>
      <c r="I52" s="66">
        <f t="shared" si="2"/>
        <v>6.9999959999999994</v>
      </c>
      <c r="J52" s="41"/>
      <c r="K52" s="63">
        <f t="shared" si="1"/>
        <v>0</v>
      </c>
    </row>
    <row r="53" spans="1:11">
      <c r="A53" s="135"/>
      <c r="B53" s="95" t="s">
        <v>213</v>
      </c>
      <c r="C53" s="55" t="s">
        <v>21</v>
      </c>
      <c r="D53" s="60" t="s">
        <v>105</v>
      </c>
      <c r="E53" s="21" t="s">
        <v>113</v>
      </c>
      <c r="F53" s="22">
        <v>116.20052200000001</v>
      </c>
      <c r="G53" s="28">
        <v>12</v>
      </c>
      <c r="H53" s="49" t="s">
        <v>168</v>
      </c>
      <c r="I53" s="66">
        <f t="shared" si="2"/>
        <v>9.6833768333333339</v>
      </c>
      <c r="J53" s="41"/>
      <c r="K53" s="63">
        <f t="shared" si="1"/>
        <v>0</v>
      </c>
    </row>
    <row r="54" spans="1:11" s="1" customFormat="1">
      <c r="A54" s="135"/>
      <c r="B54" s="95" t="s">
        <v>213</v>
      </c>
      <c r="C54" s="55" t="s">
        <v>22</v>
      </c>
      <c r="D54" s="60" t="s">
        <v>105</v>
      </c>
      <c r="E54" s="21" t="s">
        <v>107</v>
      </c>
      <c r="F54" s="22">
        <v>44.600480000000005</v>
      </c>
      <c r="G54" s="28">
        <v>12</v>
      </c>
      <c r="H54" s="49" t="s">
        <v>166</v>
      </c>
      <c r="I54" s="66">
        <f t="shared" si="2"/>
        <v>3.716706666666667</v>
      </c>
      <c r="J54" s="42"/>
      <c r="K54" s="63">
        <f t="shared" si="1"/>
        <v>0</v>
      </c>
    </row>
    <row r="55" spans="1:11">
      <c r="A55" s="135"/>
      <c r="B55" s="95" t="s">
        <v>213</v>
      </c>
      <c r="C55" s="55" t="s">
        <v>23</v>
      </c>
      <c r="D55" s="60" t="s">
        <v>105</v>
      </c>
      <c r="E55" s="21" t="s">
        <v>114</v>
      </c>
      <c r="F55" s="22">
        <v>75.599616000000012</v>
      </c>
      <c r="G55" s="28">
        <v>12</v>
      </c>
      <c r="H55" s="49" t="s">
        <v>169</v>
      </c>
      <c r="I55" s="66">
        <f t="shared" si="2"/>
        <v>6.2999680000000007</v>
      </c>
      <c r="J55" s="41"/>
      <c r="K55" s="63">
        <f t="shared" si="1"/>
        <v>0</v>
      </c>
    </row>
    <row r="56" spans="1:11">
      <c r="A56" s="135"/>
      <c r="B56" s="95" t="s">
        <v>213</v>
      </c>
      <c r="C56" s="55" t="s">
        <v>217</v>
      </c>
      <c r="D56" s="60" t="s">
        <v>105</v>
      </c>
      <c r="E56" s="21" t="s">
        <v>115</v>
      </c>
      <c r="F56" s="22">
        <v>29.300024000000001</v>
      </c>
      <c r="G56" s="28">
        <v>1</v>
      </c>
      <c r="H56" s="49" t="s">
        <v>170</v>
      </c>
      <c r="I56" s="66">
        <f t="shared" si="2"/>
        <v>29.300024000000001</v>
      </c>
      <c r="J56" s="41"/>
      <c r="K56" s="63">
        <f t="shared" si="1"/>
        <v>0</v>
      </c>
    </row>
    <row r="57" spans="1:11" ht="15.75" thickBot="1">
      <c r="A57" s="136"/>
      <c r="B57" s="80" t="s">
        <v>213</v>
      </c>
      <c r="C57" s="56" t="s">
        <v>24</v>
      </c>
      <c r="D57" s="61" t="s">
        <v>105</v>
      </c>
      <c r="E57" s="24" t="s">
        <v>107</v>
      </c>
      <c r="F57" s="25">
        <v>51.800221999999998</v>
      </c>
      <c r="G57" s="29">
        <v>12</v>
      </c>
      <c r="H57" s="47" t="s">
        <v>44</v>
      </c>
      <c r="I57" s="67">
        <f t="shared" si="2"/>
        <v>4.3166851666666668</v>
      </c>
      <c r="J57" s="43"/>
      <c r="K57" s="64">
        <f t="shared" si="1"/>
        <v>0</v>
      </c>
    </row>
    <row r="58" spans="1:11">
      <c r="A58" s="145" t="s">
        <v>45</v>
      </c>
      <c r="B58" s="79" t="s">
        <v>116</v>
      </c>
      <c r="C58" s="54" t="s">
        <v>117</v>
      </c>
      <c r="D58" s="59" t="s">
        <v>118</v>
      </c>
      <c r="E58" s="30" t="s">
        <v>119</v>
      </c>
      <c r="F58" s="31">
        <v>91.999942000000004</v>
      </c>
      <c r="G58" s="32">
        <v>4</v>
      </c>
      <c r="H58" s="45" t="s">
        <v>174</v>
      </c>
      <c r="I58" s="65">
        <f t="shared" si="2"/>
        <v>22.999985500000001</v>
      </c>
      <c r="J58" s="17"/>
      <c r="K58" s="62">
        <f t="shared" si="1"/>
        <v>0</v>
      </c>
    </row>
    <row r="59" spans="1:11" ht="23.25" thickBot="1">
      <c r="A59" s="146"/>
      <c r="B59" s="80" t="s">
        <v>218</v>
      </c>
      <c r="C59" s="56" t="s">
        <v>219</v>
      </c>
      <c r="D59" s="61" t="s">
        <v>220</v>
      </c>
      <c r="E59" s="33" t="s">
        <v>221</v>
      </c>
      <c r="F59" s="34">
        <v>636.99995699999999</v>
      </c>
      <c r="G59" s="35">
        <v>16</v>
      </c>
      <c r="H59" s="47" t="s">
        <v>222</v>
      </c>
      <c r="I59" s="67">
        <f t="shared" si="2"/>
        <v>39.8124973125</v>
      </c>
      <c r="J59" s="43"/>
      <c r="K59" s="64">
        <f t="shared" si="1"/>
        <v>0</v>
      </c>
    </row>
    <row r="60" spans="1:11">
      <c r="A60" s="153" t="s">
        <v>261</v>
      </c>
      <c r="B60" s="79" t="s">
        <v>120</v>
      </c>
      <c r="C60" s="54" t="s">
        <v>13</v>
      </c>
      <c r="D60" s="59" t="s">
        <v>121</v>
      </c>
      <c r="E60" s="18" t="s">
        <v>122</v>
      </c>
      <c r="F60" s="19">
        <v>47.499999128409996</v>
      </c>
      <c r="G60" s="27">
        <v>6</v>
      </c>
      <c r="H60" s="45" t="s">
        <v>46</v>
      </c>
      <c r="I60" s="65">
        <f t="shared" si="2"/>
        <v>7.916666521401666</v>
      </c>
      <c r="J60" s="17"/>
      <c r="K60" s="62">
        <f t="shared" si="1"/>
        <v>0</v>
      </c>
    </row>
    <row r="61" spans="1:11">
      <c r="A61" s="151"/>
      <c r="B61" s="95" t="s">
        <v>120</v>
      </c>
      <c r="C61" s="55" t="s">
        <v>14</v>
      </c>
      <c r="D61" s="60" t="s">
        <v>121</v>
      </c>
      <c r="E61" s="21" t="s">
        <v>122</v>
      </c>
      <c r="F61" s="22">
        <v>47.499999128409996</v>
      </c>
      <c r="G61" s="28">
        <v>6</v>
      </c>
      <c r="H61" s="46" t="s">
        <v>46</v>
      </c>
      <c r="I61" s="66">
        <f t="shared" si="2"/>
        <v>7.916666521401666</v>
      </c>
      <c r="J61" s="41"/>
      <c r="K61" s="63">
        <f t="shared" si="1"/>
        <v>0</v>
      </c>
    </row>
    <row r="62" spans="1:11" s="5" customFormat="1">
      <c r="A62" s="151"/>
      <c r="B62" s="95" t="s">
        <v>120</v>
      </c>
      <c r="C62" s="55" t="s">
        <v>15</v>
      </c>
      <c r="D62" s="60" t="s">
        <v>121</v>
      </c>
      <c r="E62" s="21" t="s">
        <v>122</v>
      </c>
      <c r="F62" s="22">
        <v>52.000010200000006</v>
      </c>
      <c r="G62" s="28">
        <v>6</v>
      </c>
      <c r="H62" s="46" t="s">
        <v>46</v>
      </c>
      <c r="I62" s="66">
        <f t="shared" si="2"/>
        <v>8.6666683666666682</v>
      </c>
      <c r="J62" s="42"/>
      <c r="K62" s="63">
        <f t="shared" si="1"/>
        <v>0</v>
      </c>
    </row>
    <row r="63" spans="1:11" ht="15.75" thickBot="1">
      <c r="A63" s="154"/>
      <c r="B63" s="101" t="s">
        <v>120</v>
      </c>
      <c r="C63" s="56" t="s">
        <v>16</v>
      </c>
      <c r="D63" s="61" t="s">
        <v>121</v>
      </c>
      <c r="E63" s="24" t="s">
        <v>122</v>
      </c>
      <c r="F63" s="25">
        <v>47.499999128409996</v>
      </c>
      <c r="G63" s="29">
        <v>6</v>
      </c>
      <c r="H63" s="47" t="s">
        <v>46</v>
      </c>
      <c r="I63" s="67">
        <f t="shared" si="2"/>
        <v>7.916666521401666</v>
      </c>
      <c r="J63" s="105"/>
      <c r="K63" s="64">
        <f t="shared" si="1"/>
        <v>0</v>
      </c>
    </row>
    <row r="64" spans="1:11" ht="24">
      <c r="A64" s="138" t="s">
        <v>163</v>
      </c>
      <c r="B64" s="79" t="s">
        <v>123</v>
      </c>
      <c r="C64" s="54" t="s">
        <v>223</v>
      </c>
      <c r="D64" s="59" t="s">
        <v>224</v>
      </c>
      <c r="E64" s="30" t="s">
        <v>226</v>
      </c>
      <c r="F64" s="31">
        <v>66.698999999999998</v>
      </c>
      <c r="G64" s="32">
        <v>1</v>
      </c>
      <c r="H64" s="45" t="s">
        <v>226</v>
      </c>
      <c r="I64" s="65">
        <f t="shared" si="2"/>
        <v>66.698999999999998</v>
      </c>
      <c r="J64" s="106"/>
      <c r="K64" s="62">
        <f t="shared" si="1"/>
        <v>0</v>
      </c>
    </row>
    <row r="65" spans="1:11" ht="15.75" thickBot="1">
      <c r="A65" s="140"/>
      <c r="B65" s="80" t="s">
        <v>123</v>
      </c>
      <c r="C65" s="107" t="s">
        <v>225</v>
      </c>
      <c r="D65" s="61" t="s">
        <v>224</v>
      </c>
      <c r="E65" s="33" t="s">
        <v>227</v>
      </c>
      <c r="F65" s="34">
        <v>99.496138999999999</v>
      </c>
      <c r="G65" s="35">
        <v>6</v>
      </c>
      <c r="H65" s="47" t="s">
        <v>228</v>
      </c>
      <c r="I65" s="67">
        <f t="shared" si="2"/>
        <v>16.582689833333333</v>
      </c>
      <c r="J65" s="105"/>
      <c r="K65" s="64">
        <f t="shared" si="1"/>
        <v>0</v>
      </c>
    </row>
    <row r="66" spans="1:11">
      <c r="A66" s="150" t="s">
        <v>262</v>
      </c>
      <c r="B66" s="108" t="s">
        <v>124</v>
      </c>
      <c r="C66" s="74" t="s">
        <v>125</v>
      </c>
      <c r="D66" s="75" t="s">
        <v>229</v>
      </c>
      <c r="E66" s="18" t="s">
        <v>232</v>
      </c>
      <c r="F66" s="19">
        <v>8.8047500000000003</v>
      </c>
      <c r="G66" s="27">
        <v>1</v>
      </c>
      <c r="H66" s="45" t="s">
        <v>235</v>
      </c>
      <c r="I66" s="65">
        <f t="shared" si="2"/>
        <v>8.8047500000000003</v>
      </c>
      <c r="J66" s="17"/>
      <c r="K66" s="62">
        <f t="shared" si="1"/>
        <v>0</v>
      </c>
    </row>
    <row r="67" spans="1:11">
      <c r="A67" s="151"/>
      <c r="B67" s="109" t="s">
        <v>124</v>
      </c>
      <c r="C67" s="72" t="s">
        <v>230</v>
      </c>
      <c r="D67" s="73" t="s">
        <v>229</v>
      </c>
      <c r="E67" s="21" t="s">
        <v>233</v>
      </c>
      <c r="F67" s="22">
        <v>43.000399999999999</v>
      </c>
      <c r="G67" s="28">
        <v>1</v>
      </c>
      <c r="H67" s="46" t="s">
        <v>234</v>
      </c>
      <c r="I67" s="66">
        <f t="shared" si="2"/>
        <v>43.000399999999999</v>
      </c>
      <c r="J67" s="14"/>
      <c r="K67" s="63">
        <f t="shared" si="1"/>
        <v>0</v>
      </c>
    </row>
    <row r="68" spans="1:11" ht="15.75" thickBot="1">
      <c r="A68" s="152"/>
      <c r="B68" s="110" t="s">
        <v>124</v>
      </c>
      <c r="C68" s="76" t="s">
        <v>126</v>
      </c>
      <c r="D68" s="77" t="s">
        <v>231</v>
      </c>
      <c r="E68" s="24" t="s">
        <v>127</v>
      </c>
      <c r="F68" s="25">
        <v>28.82</v>
      </c>
      <c r="G68" s="29">
        <v>6</v>
      </c>
      <c r="H68" s="47" t="s">
        <v>40</v>
      </c>
      <c r="I68" s="67">
        <f t="shared" si="2"/>
        <v>4.8033333333333337</v>
      </c>
      <c r="J68" s="15"/>
      <c r="K68" s="64">
        <f t="shared" si="1"/>
        <v>0</v>
      </c>
    </row>
    <row r="69" spans="1:11" ht="25.5">
      <c r="A69" s="134" t="s">
        <v>260</v>
      </c>
      <c r="B69" s="111" t="s">
        <v>236</v>
      </c>
      <c r="C69" s="83" t="s">
        <v>128</v>
      </c>
      <c r="D69" s="84" t="s">
        <v>237</v>
      </c>
      <c r="E69" s="30" t="s">
        <v>56</v>
      </c>
      <c r="F69" s="31">
        <v>40.999999976000005</v>
      </c>
      <c r="G69" s="32">
        <v>1</v>
      </c>
      <c r="H69" s="48" t="s">
        <v>173</v>
      </c>
      <c r="I69" s="65">
        <f t="shared" si="2"/>
        <v>40.999999976000005</v>
      </c>
      <c r="J69" s="16"/>
      <c r="K69" s="62">
        <f t="shared" si="1"/>
        <v>0</v>
      </c>
    </row>
    <row r="70" spans="1:11" ht="26.25" thickBot="1">
      <c r="A70" s="136"/>
      <c r="B70" s="112" t="s">
        <v>236</v>
      </c>
      <c r="C70" s="113" t="s">
        <v>238</v>
      </c>
      <c r="D70" s="114" t="s">
        <v>237</v>
      </c>
      <c r="E70" s="33" t="s">
        <v>56</v>
      </c>
      <c r="F70" s="34">
        <v>42.999999200000005</v>
      </c>
      <c r="G70" s="35">
        <v>1</v>
      </c>
      <c r="H70" s="50" t="s">
        <v>173</v>
      </c>
      <c r="I70" s="67">
        <f t="shared" si="2"/>
        <v>42.999999200000005</v>
      </c>
      <c r="J70" s="15"/>
      <c r="K70" s="64">
        <f t="shared" si="1"/>
        <v>0</v>
      </c>
    </row>
    <row r="71" spans="1:11">
      <c r="A71" s="138" t="s">
        <v>175</v>
      </c>
      <c r="B71" s="111" t="s">
        <v>129</v>
      </c>
      <c r="C71" s="83" t="s">
        <v>239</v>
      </c>
      <c r="D71" s="84" t="s">
        <v>240</v>
      </c>
      <c r="E71" s="30" t="s">
        <v>245</v>
      </c>
      <c r="F71" s="31">
        <v>63.999684000000002</v>
      </c>
      <c r="G71" s="32">
        <v>12</v>
      </c>
      <c r="H71" s="48" t="s">
        <v>246</v>
      </c>
      <c r="I71" s="65">
        <f t="shared" si="2"/>
        <v>5.3333070000000005</v>
      </c>
      <c r="J71" s="16"/>
      <c r="K71" s="62">
        <f t="shared" si="1"/>
        <v>0</v>
      </c>
    </row>
    <row r="72" spans="1:11">
      <c r="A72" s="139"/>
      <c r="B72" s="115" t="s">
        <v>129</v>
      </c>
      <c r="C72" s="81" t="s">
        <v>241</v>
      </c>
      <c r="D72" s="82" t="s">
        <v>242</v>
      </c>
      <c r="E72" s="37" t="s">
        <v>247</v>
      </c>
      <c r="F72" s="38">
        <v>20</v>
      </c>
      <c r="G72" s="78">
        <v>5</v>
      </c>
      <c r="H72" s="49" t="s">
        <v>246</v>
      </c>
      <c r="I72" s="66">
        <f t="shared" si="2"/>
        <v>4</v>
      </c>
      <c r="J72" s="14"/>
      <c r="K72" s="63">
        <f t="shared" si="1"/>
        <v>0</v>
      </c>
    </row>
    <row r="73" spans="1:11" ht="15.75" thickBot="1">
      <c r="A73" s="139"/>
      <c r="B73" s="80" t="s">
        <v>129</v>
      </c>
      <c r="C73" s="56" t="s">
        <v>243</v>
      </c>
      <c r="D73" s="61" t="s">
        <v>244</v>
      </c>
      <c r="E73" s="33" t="s">
        <v>248</v>
      </c>
      <c r="F73" s="34">
        <v>33</v>
      </c>
      <c r="G73" s="35">
        <v>1</v>
      </c>
      <c r="H73" s="50" t="s">
        <v>249</v>
      </c>
      <c r="I73" s="67">
        <f t="shared" si="2"/>
        <v>33</v>
      </c>
      <c r="J73" s="15"/>
      <c r="K73" s="64">
        <f t="shared" si="1"/>
        <v>0</v>
      </c>
    </row>
    <row r="74" spans="1:11">
      <c r="A74" s="147" t="s">
        <v>263</v>
      </c>
      <c r="B74" s="79" t="s">
        <v>130</v>
      </c>
      <c r="C74" s="54" t="s">
        <v>133</v>
      </c>
      <c r="D74" s="59" t="s">
        <v>131</v>
      </c>
      <c r="E74" s="30" t="s">
        <v>132</v>
      </c>
      <c r="F74" s="31">
        <v>70.000003050000004</v>
      </c>
      <c r="G74" s="36">
        <v>20</v>
      </c>
      <c r="H74" s="48" t="s">
        <v>171</v>
      </c>
      <c r="I74" s="65">
        <f t="shared" si="2"/>
        <v>3.5000001525000002</v>
      </c>
      <c r="J74" s="16"/>
      <c r="K74" s="62">
        <f t="shared" si="1"/>
        <v>0</v>
      </c>
    </row>
    <row r="75" spans="1:11" ht="15.75" thickBot="1">
      <c r="A75" s="149"/>
      <c r="B75" s="80" t="s">
        <v>130</v>
      </c>
      <c r="C75" s="56" t="s">
        <v>134</v>
      </c>
      <c r="D75" s="61" t="s">
        <v>131</v>
      </c>
      <c r="E75" s="33" t="s">
        <v>132</v>
      </c>
      <c r="F75" s="34">
        <v>70.000003050000004</v>
      </c>
      <c r="G75" s="40">
        <v>20</v>
      </c>
      <c r="H75" s="50" t="s">
        <v>171</v>
      </c>
      <c r="I75" s="67">
        <f t="shared" si="2"/>
        <v>3.5000001525000002</v>
      </c>
      <c r="J75" s="15"/>
      <c r="K75" s="64">
        <f t="shared" si="1"/>
        <v>0</v>
      </c>
    </row>
    <row r="76" spans="1:11">
      <c r="A76" s="137" t="s">
        <v>259</v>
      </c>
      <c r="B76" s="79" t="s">
        <v>135</v>
      </c>
      <c r="C76" s="54" t="s">
        <v>136</v>
      </c>
      <c r="D76" s="59" t="s">
        <v>137</v>
      </c>
      <c r="E76" s="30" t="s">
        <v>138</v>
      </c>
      <c r="F76" s="31">
        <v>27.7800175</v>
      </c>
      <c r="G76" s="32">
        <v>1</v>
      </c>
      <c r="H76" s="45" t="s">
        <v>18</v>
      </c>
      <c r="I76" s="65">
        <f t="shared" ref="I76:I90" si="3">F76/G76</f>
        <v>27.7800175</v>
      </c>
      <c r="J76" s="16"/>
      <c r="K76" s="62">
        <f t="shared" ref="K76:K90" si="4">I76*J76</f>
        <v>0</v>
      </c>
    </row>
    <row r="77" spans="1:11" ht="15.75" thickBot="1">
      <c r="A77" s="143"/>
      <c r="B77" s="80" t="s">
        <v>135</v>
      </c>
      <c r="C77" s="56" t="s">
        <v>139</v>
      </c>
      <c r="D77" s="61" t="s">
        <v>250</v>
      </c>
      <c r="E77" s="33" t="s">
        <v>138</v>
      </c>
      <c r="F77" s="34">
        <v>38.000013500000001</v>
      </c>
      <c r="G77" s="35">
        <v>1</v>
      </c>
      <c r="H77" s="47" t="s">
        <v>18</v>
      </c>
      <c r="I77" s="67">
        <f t="shared" si="3"/>
        <v>38.000013500000001</v>
      </c>
      <c r="J77" s="15"/>
      <c r="K77" s="64">
        <f t="shared" si="4"/>
        <v>0</v>
      </c>
    </row>
    <row r="78" spans="1:11">
      <c r="A78" s="147" t="s">
        <v>264</v>
      </c>
      <c r="B78" s="79" t="s">
        <v>251</v>
      </c>
      <c r="C78" s="54" t="s">
        <v>140</v>
      </c>
      <c r="D78" s="59" t="s">
        <v>141</v>
      </c>
      <c r="E78" s="18" t="s">
        <v>142</v>
      </c>
      <c r="F78" s="19">
        <v>44.000001320000003</v>
      </c>
      <c r="G78" s="27">
        <v>8</v>
      </c>
      <c r="H78" s="45" t="s">
        <v>47</v>
      </c>
      <c r="I78" s="65">
        <f t="shared" si="3"/>
        <v>5.5000001650000003</v>
      </c>
      <c r="J78" s="16"/>
      <c r="K78" s="62">
        <f t="shared" si="4"/>
        <v>0</v>
      </c>
    </row>
    <row r="79" spans="1:11">
      <c r="A79" s="148"/>
      <c r="B79" s="95" t="s">
        <v>251</v>
      </c>
      <c r="C79" s="55" t="s">
        <v>143</v>
      </c>
      <c r="D79" s="60" t="s">
        <v>141</v>
      </c>
      <c r="E79" s="37" t="s">
        <v>142</v>
      </c>
      <c r="F79" s="38">
        <v>46.000002799999997</v>
      </c>
      <c r="G79" s="39">
        <v>8</v>
      </c>
      <c r="H79" s="46" t="s">
        <v>47</v>
      </c>
      <c r="I79" s="66">
        <f t="shared" si="3"/>
        <v>5.7500003499999996</v>
      </c>
      <c r="J79" s="14"/>
      <c r="K79" s="63">
        <f t="shared" si="4"/>
        <v>0</v>
      </c>
    </row>
    <row r="80" spans="1:11">
      <c r="A80" s="148"/>
      <c r="B80" s="95" t="s">
        <v>251</v>
      </c>
      <c r="C80" s="55" t="s">
        <v>144</v>
      </c>
      <c r="D80" s="60" t="s">
        <v>141</v>
      </c>
      <c r="E80" s="37" t="s">
        <v>142</v>
      </c>
      <c r="F80" s="38">
        <v>51.199996519999999</v>
      </c>
      <c r="G80" s="39">
        <v>8</v>
      </c>
      <c r="H80" s="46" t="s">
        <v>47</v>
      </c>
      <c r="I80" s="66">
        <f t="shared" si="3"/>
        <v>6.3999995649999999</v>
      </c>
      <c r="J80" s="14"/>
      <c r="K80" s="63">
        <f t="shared" si="4"/>
        <v>0</v>
      </c>
    </row>
    <row r="81" spans="1:12" ht="15.75" thickBot="1">
      <c r="A81" s="149"/>
      <c r="B81" s="101" t="s">
        <v>251</v>
      </c>
      <c r="C81" s="56" t="s">
        <v>145</v>
      </c>
      <c r="D81" s="61" t="s">
        <v>141</v>
      </c>
      <c r="E81" s="33" t="s">
        <v>142</v>
      </c>
      <c r="F81" s="34">
        <v>44.399998239999995</v>
      </c>
      <c r="G81" s="40">
        <v>8</v>
      </c>
      <c r="H81" s="47" t="s">
        <v>47</v>
      </c>
      <c r="I81" s="67">
        <f t="shared" si="3"/>
        <v>5.5499997799999994</v>
      </c>
      <c r="J81" s="15"/>
      <c r="K81" s="64">
        <f t="shared" si="4"/>
        <v>0</v>
      </c>
    </row>
    <row r="82" spans="1:12">
      <c r="A82" s="147" t="s">
        <v>172</v>
      </c>
      <c r="B82" s="79" t="s">
        <v>146</v>
      </c>
      <c r="C82" s="54" t="s">
        <v>147</v>
      </c>
      <c r="D82" s="59" t="s">
        <v>148</v>
      </c>
      <c r="E82" s="30" t="s">
        <v>81</v>
      </c>
      <c r="F82" s="31">
        <v>52.800000449999999</v>
      </c>
      <c r="G82" s="36">
        <v>6</v>
      </c>
      <c r="H82" s="45" t="s">
        <v>27</v>
      </c>
      <c r="I82" s="65">
        <f t="shared" si="3"/>
        <v>8.8000000749999998</v>
      </c>
      <c r="J82" s="16"/>
      <c r="K82" s="62">
        <f t="shared" si="4"/>
        <v>0</v>
      </c>
    </row>
    <row r="83" spans="1:12">
      <c r="A83" s="148"/>
      <c r="B83" s="95" t="s">
        <v>146</v>
      </c>
      <c r="C83" s="55" t="s">
        <v>149</v>
      </c>
      <c r="D83" s="60" t="s">
        <v>148</v>
      </c>
      <c r="E83" s="37" t="s">
        <v>150</v>
      </c>
      <c r="F83" s="38">
        <v>63.0032</v>
      </c>
      <c r="G83" s="39">
        <v>2</v>
      </c>
      <c r="H83" s="46" t="s">
        <v>28</v>
      </c>
      <c r="I83" s="66">
        <f t="shared" si="3"/>
        <v>31.5016</v>
      </c>
      <c r="J83" s="14"/>
      <c r="K83" s="63">
        <f t="shared" si="4"/>
        <v>0</v>
      </c>
    </row>
    <row r="84" spans="1:12">
      <c r="A84" s="148"/>
      <c r="B84" s="95" t="s">
        <v>146</v>
      </c>
      <c r="C84" s="55" t="s">
        <v>151</v>
      </c>
      <c r="D84" s="60" t="s">
        <v>152</v>
      </c>
      <c r="E84" s="37" t="s">
        <v>81</v>
      </c>
      <c r="F84" s="38">
        <v>49.799991900000002</v>
      </c>
      <c r="G84" s="39">
        <v>6</v>
      </c>
      <c r="H84" s="46" t="s">
        <v>27</v>
      </c>
      <c r="I84" s="66">
        <f t="shared" si="3"/>
        <v>8.2999986500000009</v>
      </c>
      <c r="J84" s="14"/>
      <c r="K84" s="63">
        <f t="shared" si="4"/>
        <v>0</v>
      </c>
    </row>
    <row r="85" spans="1:12">
      <c r="A85" s="148"/>
      <c r="B85" s="95" t="s">
        <v>146</v>
      </c>
      <c r="C85" s="55" t="s">
        <v>153</v>
      </c>
      <c r="D85" s="60" t="s">
        <v>152</v>
      </c>
      <c r="E85" s="37" t="s">
        <v>150</v>
      </c>
      <c r="F85" s="38">
        <v>62.600000099999995</v>
      </c>
      <c r="G85" s="39">
        <v>2</v>
      </c>
      <c r="H85" s="46" t="s">
        <v>28</v>
      </c>
      <c r="I85" s="66">
        <f t="shared" si="3"/>
        <v>31.300000049999998</v>
      </c>
      <c r="J85" s="14"/>
      <c r="K85" s="63">
        <f t="shared" si="4"/>
        <v>0</v>
      </c>
    </row>
    <row r="86" spans="1:12">
      <c r="A86" s="148"/>
      <c r="B86" s="95" t="s">
        <v>146</v>
      </c>
      <c r="C86" s="55" t="s">
        <v>154</v>
      </c>
      <c r="D86" s="60" t="s">
        <v>155</v>
      </c>
      <c r="E86" s="37" t="s">
        <v>150</v>
      </c>
      <c r="F86" s="38">
        <v>70.000000512</v>
      </c>
      <c r="G86" s="39">
        <v>2</v>
      </c>
      <c r="H86" s="46" t="s">
        <v>28</v>
      </c>
      <c r="I86" s="66">
        <f t="shared" si="3"/>
        <v>35.000000256</v>
      </c>
      <c r="J86" s="14"/>
      <c r="K86" s="63">
        <f t="shared" si="4"/>
        <v>0</v>
      </c>
    </row>
    <row r="87" spans="1:12">
      <c r="A87" s="148"/>
      <c r="B87" s="95" t="s">
        <v>146</v>
      </c>
      <c r="C87" s="55" t="s">
        <v>156</v>
      </c>
      <c r="D87" s="60" t="s">
        <v>155</v>
      </c>
      <c r="E87" s="37" t="s">
        <v>150</v>
      </c>
      <c r="F87" s="38">
        <v>67.999996500000009</v>
      </c>
      <c r="G87" s="39">
        <v>2</v>
      </c>
      <c r="H87" s="46" t="s">
        <v>28</v>
      </c>
      <c r="I87" s="66">
        <f t="shared" si="3"/>
        <v>33.999998250000004</v>
      </c>
      <c r="J87" s="14"/>
      <c r="K87" s="63">
        <f t="shared" si="4"/>
        <v>0</v>
      </c>
    </row>
    <row r="88" spans="1:12">
      <c r="A88" s="148"/>
      <c r="B88" s="95" t="s">
        <v>146</v>
      </c>
      <c r="C88" s="55" t="s">
        <v>157</v>
      </c>
      <c r="D88" s="60" t="s">
        <v>158</v>
      </c>
      <c r="E88" s="37" t="s">
        <v>81</v>
      </c>
      <c r="F88" s="38">
        <v>64.800003000000004</v>
      </c>
      <c r="G88" s="39">
        <v>6</v>
      </c>
      <c r="H88" s="46" t="s">
        <v>27</v>
      </c>
      <c r="I88" s="66">
        <f t="shared" si="3"/>
        <v>10.800000500000001</v>
      </c>
      <c r="J88" s="14"/>
      <c r="K88" s="63">
        <f t="shared" si="4"/>
        <v>0</v>
      </c>
    </row>
    <row r="89" spans="1:12">
      <c r="A89" s="148"/>
      <c r="B89" s="95" t="s">
        <v>146</v>
      </c>
      <c r="C89" s="55" t="s">
        <v>159</v>
      </c>
      <c r="D89" s="60" t="s">
        <v>160</v>
      </c>
      <c r="E89" s="37" t="s">
        <v>81</v>
      </c>
      <c r="F89" s="38">
        <v>74.400005039999996</v>
      </c>
      <c r="G89" s="39">
        <v>6</v>
      </c>
      <c r="H89" s="46" t="s">
        <v>27</v>
      </c>
      <c r="I89" s="66">
        <f t="shared" si="3"/>
        <v>12.400000839999999</v>
      </c>
      <c r="J89" s="14"/>
      <c r="K89" s="63">
        <f t="shared" si="4"/>
        <v>0</v>
      </c>
    </row>
    <row r="90" spans="1:12" ht="15.75" thickBot="1">
      <c r="A90" s="149"/>
      <c r="B90" s="101" t="s">
        <v>146</v>
      </c>
      <c r="C90" s="56" t="s">
        <v>161</v>
      </c>
      <c r="D90" s="61" t="s">
        <v>162</v>
      </c>
      <c r="E90" s="33" t="s">
        <v>81</v>
      </c>
      <c r="F90" s="34">
        <v>80.399971499999992</v>
      </c>
      <c r="G90" s="40">
        <v>6</v>
      </c>
      <c r="H90" s="47" t="s">
        <v>27</v>
      </c>
      <c r="I90" s="67">
        <f t="shared" si="3"/>
        <v>13.399995249999998</v>
      </c>
      <c r="J90" s="15"/>
      <c r="K90" s="64">
        <f t="shared" si="4"/>
        <v>0</v>
      </c>
    </row>
    <row r="91" spans="1:12" ht="15.75" thickBot="1">
      <c r="A91" s="69"/>
      <c r="B91" s="2"/>
      <c r="C91" s="57"/>
      <c r="D91" s="57"/>
      <c r="E91" s="3"/>
      <c r="F91" s="44"/>
      <c r="G91" s="7"/>
      <c r="H91" s="51"/>
      <c r="I91" s="68"/>
      <c r="J91" s="6">
        <f>SUM(J7:J90)</f>
        <v>0</v>
      </c>
      <c r="K91" s="6"/>
      <c r="L91" s="85"/>
    </row>
    <row r="92" spans="1:12" ht="15.75" thickBot="1">
      <c r="A92" s="69"/>
      <c r="B92" s="2"/>
      <c r="C92" s="57"/>
      <c r="D92" s="57"/>
      <c r="E92" s="3"/>
      <c r="F92" s="2"/>
      <c r="G92" s="7"/>
      <c r="H92" s="51"/>
      <c r="I92" s="53"/>
      <c r="J92" s="9" t="s">
        <v>29</v>
      </c>
      <c r="K92" s="11">
        <f>SUM(K7:K90)</f>
        <v>0</v>
      </c>
    </row>
    <row r="93" spans="1:12" s="1" customFormat="1" ht="24.75" thickBot="1">
      <c r="A93" s="69"/>
      <c r="B93" s="53"/>
      <c r="C93" s="125"/>
      <c r="D93" s="130" t="s">
        <v>257</v>
      </c>
      <c r="E93" s="126"/>
      <c r="F93" s="127"/>
      <c r="G93" s="128"/>
      <c r="H93" s="129" t="s">
        <v>258</v>
      </c>
      <c r="I93" s="131" t="s">
        <v>256</v>
      </c>
      <c r="J93" s="71" t="s">
        <v>30</v>
      </c>
      <c r="K93" s="12">
        <f>K92-K94</f>
        <v>0</v>
      </c>
    </row>
    <row r="94" spans="1:12" ht="15.75" thickBot="1">
      <c r="A94" s="69"/>
      <c r="B94" s="2"/>
      <c r="C94" s="57"/>
      <c r="D94" s="57"/>
      <c r="E94" s="3"/>
      <c r="F94" s="2"/>
      <c r="G94" s="7"/>
      <c r="H94" s="51"/>
      <c r="I94" s="53"/>
      <c r="J94" s="10" t="s">
        <v>31</v>
      </c>
      <c r="K94" s="13">
        <f>ROUNDDOWN(K92/2,0)</f>
        <v>0</v>
      </c>
    </row>
  </sheetData>
  <mergeCells count="32">
    <mergeCell ref="A1:K1"/>
    <mergeCell ref="E2:K2"/>
    <mergeCell ref="E3:K3"/>
    <mergeCell ref="E4:K4"/>
    <mergeCell ref="E5:K5"/>
    <mergeCell ref="A2:B2"/>
    <mergeCell ref="A3:B3"/>
    <mergeCell ref="A4:B4"/>
    <mergeCell ref="A5:B5"/>
    <mergeCell ref="C2:D2"/>
    <mergeCell ref="C3:D3"/>
    <mergeCell ref="C4:D4"/>
    <mergeCell ref="C5:D5"/>
    <mergeCell ref="A58:A59"/>
    <mergeCell ref="A82:A90"/>
    <mergeCell ref="A78:A81"/>
    <mergeCell ref="A76:A77"/>
    <mergeCell ref="A69:A70"/>
    <mergeCell ref="A66:A68"/>
    <mergeCell ref="A74:A75"/>
    <mergeCell ref="A64:A65"/>
    <mergeCell ref="A71:A73"/>
    <mergeCell ref="A60:A63"/>
    <mergeCell ref="A6:B6"/>
    <mergeCell ref="A43:A57"/>
    <mergeCell ref="A40:A42"/>
    <mergeCell ref="A22:A23"/>
    <mergeCell ref="A11:A17"/>
    <mergeCell ref="A7:A10"/>
    <mergeCell ref="A24:A34"/>
    <mergeCell ref="A18:A21"/>
    <mergeCell ref="A35:A39"/>
  </mergeCells>
  <phoneticPr fontId="36" type="noConversion"/>
  <pageMargins left="0.70866141732283472" right="0.70866141732283472" top="0.59055118110236227" bottom="0.55118110236220474" header="0.31496062992125984" footer="0.31496062992125984"/>
  <pageSetup scale="67" fitToWidth="2" fitToHeight="2" orientation="landscape" r:id="rId1"/>
  <headerFooter>
    <oddHeader xml:space="preserve">&amp;L&amp;F&amp;C&amp;"-,Gras"&amp;12Remise A Flots 2021&amp;RJuin 2021
</oddHeader>
    <oddFooter>&amp;L&amp;P/&amp;N&amp;R&amp;F</oddFooter>
  </headerFooter>
  <rowBreaks count="1" manualBreakCount="1">
    <brk id="42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E14" sqref="E14"/>
    </sheetView>
  </sheetViews>
  <sheetFormatPr baseColWidth="10" defaultRowHeight="15"/>
  <sheetData>
    <row r="1" spans="1:1">
      <c r="A1" t="s">
        <v>254</v>
      </c>
    </row>
    <row r="2" spans="1:1">
      <c r="A2" t="s">
        <v>255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97E35E8B-C3C2-41FF-B48A-4EBAB747C054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BDC2021</vt:lpstr>
      <vt:lpstr>Feuil2</vt:lpstr>
      <vt:lpstr>Feuil3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Freddie</dc:creator>
  <cp:lastModifiedBy>fhofmann</cp:lastModifiedBy>
  <cp:lastPrinted>2021-05-30T17:47:07Z</cp:lastPrinted>
  <dcterms:created xsi:type="dcterms:W3CDTF">2018-05-04T20:21:30Z</dcterms:created>
  <dcterms:modified xsi:type="dcterms:W3CDTF">2021-05-30T18:44:30Z</dcterms:modified>
</cp:coreProperties>
</file>