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hofmann\Documents\Commandes-RaF-2022\"/>
    </mc:Choice>
  </mc:AlternateContent>
  <xr:revisionPtr revIDLastSave="0" documentId="13_ncr:1_{B5A908E4-308E-4CD3-81EB-25733566E9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DC2022" sheetId="1" r:id="rId1"/>
    <sheet name="Feuil2" sheetId="2" r:id="rId2"/>
    <sheet name="Feuil3" sheetId="3" r:id="rId3"/>
  </sheets>
  <definedNames>
    <definedName name="Paiement" localSheetId="0">'BDC2022'!#REF!</definedName>
  </definedName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8" i="1" l="1"/>
  <c r="I9" i="1"/>
  <c r="I10" i="1"/>
  <c r="I11" i="1"/>
  <c r="I12" i="1"/>
  <c r="I13" i="1"/>
  <c r="I14" i="1"/>
  <c r="I15" i="1"/>
  <c r="I16" i="1"/>
  <c r="K16" i="1" s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K71" i="1" s="1"/>
  <c r="I72" i="1"/>
  <c r="K72" i="1" s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K17" i="1"/>
  <c r="K73" i="1"/>
  <c r="K75" i="1"/>
  <c r="K65" i="1"/>
  <c r="F98" i="1"/>
  <c r="G98" i="1"/>
  <c r="K74" i="1"/>
  <c r="K66" i="1"/>
  <c r="K42" i="1"/>
  <c r="K43" i="1"/>
  <c r="K44" i="1"/>
  <c r="K45" i="1"/>
  <c r="K34" i="1"/>
  <c r="I7" i="1"/>
  <c r="K64" i="1" l="1"/>
  <c r="K58" i="1"/>
  <c r="K78" i="1"/>
  <c r="K79" i="1"/>
  <c r="K80" i="1"/>
  <c r="K69" i="1"/>
  <c r="K70" i="1"/>
  <c r="K38" i="1"/>
  <c r="K82" i="1" l="1"/>
  <c r="K81" i="1"/>
  <c r="K8" i="1"/>
  <c r="K21" i="1"/>
  <c r="J98" i="1"/>
  <c r="K97" i="1"/>
  <c r="K96" i="1"/>
  <c r="K95" i="1"/>
  <c r="K94" i="1"/>
  <c r="K93" i="1"/>
  <c r="K92" i="1"/>
  <c r="K91" i="1"/>
  <c r="K90" i="1"/>
  <c r="K89" i="1"/>
  <c r="K68" i="1" l="1"/>
  <c r="K76" i="1"/>
  <c r="K67" i="1"/>
  <c r="K63" i="1"/>
  <c r="K62" i="1"/>
  <c r="K61" i="1"/>
  <c r="K60" i="1"/>
  <c r="K59" i="1"/>
  <c r="K57" i="1"/>
  <c r="K56" i="1"/>
  <c r="K55" i="1"/>
  <c r="K54" i="1"/>
  <c r="K53" i="1"/>
  <c r="K52" i="1"/>
  <c r="K51" i="1"/>
  <c r="K50" i="1"/>
  <c r="K49" i="1"/>
  <c r="K48" i="1"/>
  <c r="K47" i="1"/>
  <c r="K46" i="1"/>
  <c r="K41" i="1"/>
  <c r="K40" i="1"/>
  <c r="K39" i="1"/>
  <c r="K37" i="1"/>
  <c r="K36" i="1"/>
  <c r="K35" i="1"/>
  <c r="K23" i="1"/>
  <c r="K24" i="1"/>
  <c r="K25" i="1"/>
  <c r="K26" i="1"/>
  <c r="K27" i="1"/>
  <c r="K28" i="1"/>
  <c r="K29" i="1"/>
  <c r="K30" i="1"/>
  <c r="K31" i="1"/>
  <c r="K32" i="1"/>
  <c r="K33" i="1"/>
  <c r="K11" i="1"/>
  <c r="K12" i="1"/>
  <c r="K13" i="1"/>
  <c r="K14" i="1"/>
  <c r="K15" i="1"/>
  <c r="K18" i="1"/>
  <c r="K19" i="1"/>
  <c r="K9" i="1"/>
  <c r="K10" i="1"/>
  <c r="K7" i="1"/>
  <c r="K88" i="1" l="1"/>
  <c r="K87" i="1"/>
  <c r="K86" i="1"/>
  <c r="K85" i="1"/>
  <c r="K84" i="1"/>
  <c r="K83" i="1"/>
  <c r="K77" i="1"/>
  <c r="K20" i="1" l="1"/>
  <c r="K22" i="1"/>
  <c r="K99" i="1" l="1"/>
  <c r="K101" i="1" s="1"/>
  <c r="K100" i="1" s="1"/>
</calcChain>
</file>

<file path=xl/sharedStrings.xml><?xml version="1.0" encoding="utf-8"?>
<sst xmlns="http://schemas.openxmlformats.org/spreadsheetml/2006/main" count="498" uniqueCount="286">
  <si>
    <t>NOM :</t>
  </si>
  <si>
    <t>PRÉNOM :</t>
  </si>
  <si>
    <t>E-MAIL :</t>
  </si>
  <si>
    <t>TÉLÉPHONE :</t>
  </si>
  <si>
    <t>conditionnement réel</t>
  </si>
  <si>
    <t>Unité</t>
  </si>
  <si>
    <t>Conditionnement AMAP</t>
  </si>
  <si>
    <t>Qantité</t>
  </si>
  <si>
    <t>TOTAL</t>
  </si>
  <si>
    <t>Anchoïade</t>
  </si>
  <si>
    <t>Jambonneau</t>
  </si>
  <si>
    <t>Garrigue</t>
  </si>
  <si>
    <t>Châtaignier</t>
  </si>
  <si>
    <t>Lavande</t>
  </si>
  <si>
    <t>Camargue</t>
  </si>
  <si>
    <t>pichoulette 10L</t>
  </si>
  <si>
    <t>pichoulette de 5L</t>
  </si>
  <si>
    <t>FRUITS
JUS
CONSERVES</t>
  </si>
  <si>
    <t>Cassoulet de canard</t>
  </si>
  <si>
    <t>Cuisses confites de canard</t>
  </si>
  <si>
    <t>Rillettes de canard</t>
  </si>
  <si>
    <t>Gésiers de canard</t>
  </si>
  <si>
    <t>Pâté au foie gras</t>
  </si>
  <si>
    <t>1 jambon</t>
  </si>
  <si>
    <t>1 saucisse</t>
  </si>
  <si>
    <t>1 L</t>
  </si>
  <si>
    <t>5 L</t>
  </si>
  <si>
    <t>TOTAL :</t>
  </si>
  <si>
    <t>ACOMPTE :</t>
  </si>
  <si>
    <t>RESTE :</t>
  </si>
  <si>
    <t>1 saucisson</t>
  </si>
  <si>
    <t>SAC A VIN</t>
  </si>
  <si>
    <t>VIN DOUX NATUREL</t>
  </si>
  <si>
    <t>1 pot 90g</t>
  </si>
  <si>
    <t>1 pot 150g</t>
  </si>
  <si>
    <t>1 pot 430g</t>
  </si>
  <si>
    <t>1 pot 370g</t>
  </si>
  <si>
    <t>1 pot 350g</t>
  </si>
  <si>
    <t>1 pot 85g</t>
  </si>
  <si>
    <t>1 verrine 200g</t>
  </si>
  <si>
    <t>1 pot 200g</t>
  </si>
  <si>
    <t>FROMAGE</t>
  </si>
  <si>
    <t>1 pot 500g</t>
  </si>
  <si>
    <t>1 kg</t>
  </si>
  <si>
    <t>Biofrance</t>
  </si>
  <si>
    <t>1 Pichoulette 10L</t>
  </si>
  <si>
    <t>Domaine Cavaillès</t>
  </si>
  <si>
    <t>ROUGE BOUCHéS</t>
  </si>
  <si>
    <t>6 Bouteilles 0,75L</t>
  </si>
  <si>
    <t>La Belle Vie  2016 (78)</t>
  </si>
  <si>
    <t>Minervois AOC (Hérault)</t>
  </si>
  <si>
    <t>Terre des chardons</t>
  </si>
  <si>
    <t>BLANC BOUCHéS</t>
  </si>
  <si>
    <t>Bio (Hérault)</t>
  </si>
  <si>
    <t>Muscat doux 2016 (72)</t>
  </si>
  <si>
    <t>Bio (Aude)</t>
  </si>
  <si>
    <t>Les Vignerons du Vallespir</t>
  </si>
  <si>
    <t>Muscat de Rivesaltes 2019 (130)</t>
  </si>
  <si>
    <t>(Pyrénées Orientales)</t>
  </si>
  <si>
    <t>6 Bouteilles 1L</t>
  </si>
  <si>
    <t>Domaine du Pech d'André</t>
  </si>
  <si>
    <t>Saveurs sauvages du Sud</t>
  </si>
  <si>
    <t>Pesto à l'ail des ours</t>
  </si>
  <si>
    <t>Pâté végétal châtaigne/ail/champignon</t>
  </si>
  <si>
    <t>Association Suc</t>
  </si>
  <si>
    <t>Châtaignes au naturel</t>
  </si>
  <si>
    <t>Bio libre (Ardèche)</t>
  </si>
  <si>
    <t>6 Pots 430Gr</t>
  </si>
  <si>
    <t>Purée de châtaignes au naturel</t>
  </si>
  <si>
    <t>12 Pots 370Gr</t>
  </si>
  <si>
    <t>La Ferme de Pisse Renard</t>
  </si>
  <si>
    <t>Crème de châtaignes</t>
  </si>
  <si>
    <t>Bio (Ardèche)</t>
  </si>
  <si>
    <t>Eau de fleur d'oranger</t>
  </si>
  <si>
    <t>6 Bouteilles 0,2L</t>
  </si>
  <si>
    <t>Maison Desclaux</t>
  </si>
  <si>
    <t xml:space="preserve">Tapenade verte  </t>
  </si>
  <si>
    <t>(Pyrénnées-Orientales)</t>
  </si>
  <si>
    <t>12 Bocaux 90Gr</t>
  </si>
  <si>
    <t>Tapenade noire</t>
  </si>
  <si>
    <t>12 Bocaux 85Gr</t>
  </si>
  <si>
    <t>Cassoulet de porc</t>
  </si>
  <si>
    <t>12 Bocaux 750Gr</t>
  </si>
  <si>
    <t>12 Bocaux 200Gr</t>
  </si>
  <si>
    <t>12 Bocaux 350Gr</t>
  </si>
  <si>
    <t>1 Lot 2Pièces</t>
  </si>
  <si>
    <t>Foie gras de canard entier</t>
  </si>
  <si>
    <t>6 Verrines 200Gr</t>
  </si>
  <si>
    <t>12 Bocaux 850Gr</t>
  </si>
  <si>
    <t>12 Bocaux 340Gr</t>
  </si>
  <si>
    <t>1 Lot 3Pièces</t>
  </si>
  <si>
    <t>GAEC de Faral</t>
  </si>
  <si>
    <t>Quasi bio (Aveyron)</t>
  </si>
  <si>
    <t>2 Tommes 2,5Kg</t>
  </si>
  <si>
    <t>Mas de Cournon</t>
  </si>
  <si>
    <t>Bio libre (Gard)</t>
  </si>
  <si>
    <t>6 Pots 500Gr</t>
  </si>
  <si>
    <t>Yêrê</t>
  </si>
  <si>
    <t>Ferme Bouteille</t>
  </si>
  <si>
    <t>Moutarde</t>
  </si>
  <si>
    <t>6 Pots 350Gr</t>
  </si>
  <si>
    <t>Tranquille (2 blondes, 2 blanches, 2 ambrées)</t>
  </si>
  <si>
    <t>Andines</t>
  </si>
  <si>
    <t>Yachil</t>
  </si>
  <si>
    <t>Arabica (Chiapas)</t>
  </si>
  <si>
    <t>20 Sachets 250Gr</t>
  </si>
  <si>
    <t>Moulu</t>
  </si>
  <si>
    <t>Expresso</t>
  </si>
  <si>
    <t>Terroir du Priorat</t>
  </si>
  <si>
    <t>AOC (Siurana Catalogne)</t>
  </si>
  <si>
    <t>1 Cubi 5L</t>
  </si>
  <si>
    <t>Huile d’olive bio</t>
  </si>
  <si>
    <t>Long semi complet</t>
  </si>
  <si>
    <t>Bio (Camargue)</t>
  </si>
  <si>
    <t>8 Sachets 1Kg</t>
  </si>
  <si>
    <t>Long blanc</t>
  </si>
  <si>
    <t>Long complet rouge</t>
  </si>
  <si>
    <t>Rond blanc</t>
  </si>
  <si>
    <t>Biosens</t>
  </si>
  <si>
    <t>Liquide vaisselle 1L</t>
  </si>
  <si>
    <t>À la main, romarin</t>
  </si>
  <si>
    <t>Liquide vaisselle 5L</t>
  </si>
  <si>
    <t>2 Bidons 5L</t>
  </si>
  <si>
    <t>Nettoyant multi-usage 1L</t>
  </si>
  <si>
    <t>Sols et surfaces, romarin</t>
  </si>
  <si>
    <t>Nettoyant multi-usage 5L</t>
  </si>
  <si>
    <t>Lessive liquide 5L</t>
  </si>
  <si>
    <t>Machine, lavandin</t>
  </si>
  <si>
    <t>Assouplissant 5L</t>
  </si>
  <si>
    <t>Savon liquide de Marseille 1L</t>
  </si>
  <si>
    <t>Main</t>
  </si>
  <si>
    <t>Gel douche 1L</t>
  </si>
  <si>
    <t>Cheveux &amp; corps, lavande</t>
  </si>
  <si>
    <t>Shampoing usage fréquent 1L</t>
  </si>
  <si>
    <t>Lavande et eaux florales</t>
  </si>
  <si>
    <t xml:space="preserve">CHOCOLAT NOIR bio </t>
  </si>
  <si>
    <t>OLIVES et ANCHOIS DE COLLIOURE</t>
  </si>
  <si>
    <t>1 bocal 750g</t>
  </si>
  <si>
    <t>1 bocal 200g</t>
  </si>
  <si>
    <t>1 bocal 850g</t>
  </si>
  <si>
    <t>1 bocal 340g</t>
  </si>
  <si>
    <t>3 magrets secs</t>
  </si>
  <si>
    <t>1 paquet 250g</t>
  </si>
  <si>
    <t>COSMÉTIQUES
&amp;
PRODUITS
D’ENTRETIEN</t>
  </si>
  <si>
    <t>carton de 6 X 0,75l</t>
  </si>
  <si>
    <r>
      <t xml:space="preserve">1/2 tomme </t>
    </r>
    <r>
      <rPr>
        <sz val="8"/>
        <color indexed="8"/>
        <rFont val="Arial Unicode MS"/>
        <family val="2"/>
      </rPr>
      <t>≃</t>
    </r>
    <r>
      <rPr>
        <sz val="8"/>
        <color theme="1"/>
        <rFont val="Calibri"/>
        <family val="2"/>
        <scheme val="minor"/>
      </rPr>
      <t xml:space="preserve"> 1,250kg</t>
    </r>
  </si>
  <si>
    <t>Produits solidaires</t>
  </si>
  <si>
    <t>carton de 6 X 1l</t>
  </si>
  <si>
    <t>flacon O,2L</t>
  </si>
  <si>
    <t>Cellier de Ségur Rouge 2019 (81)</t>
  </si>
  <si>
    <t>L'étoile de Nans</t>
  </si>
  <si>
    <t>SCOP Marcotte</t>
  </si>
  <si>
    <t>Jus de pomme</t>
  </si>
  <si>
    <t>Pâté végétal oignon/curry</t>
  </si>
  <si>
    <t>Pâté végétal ortie/genièvre</t>
  </si>
  <si>
    <t>12 Pots 150Gr</t>
  </si>
  <si>
    <t>12 Pots 90Gr</t>
  </si>
  <si>
    <t>Cidre Clos du bourg</t>
  </si>
  <si>
    <t>Vinaigre de cidre vieilli en fût de chêne</t>
  </si>
  <si>
    <t>PRODUITS CIDRICOLES</t>
  </si>
  <si>
    <t>GAEC de Caudemique</t>
  </si>
  <si>
    <t>UFBC</t>
  </si>
  <si>
    <t>Comté AOP</t>
  </si>
  <si>
    <t>Bio, 12 mois</t>
  </si>
  <si>
    <t>1 meule</t>
  </si>
  <si>
    <t>Bio libre, Équitable (Côte d'Ivoire/Drôme)</t>
  </si>
  <si>
    <t>6 tablettes 750g</t>
  </si>
  <si>
    <t>1 tablette 750g</t>
  </si>
  <si>
    <t>Bio, Blé dur (Drôme)</t>
  </si>
  <si>
    <t>Bio, En grain (Drôme)</t>
  </si>
  <si>
    <t>1 sac 2Kg</t>
  </si>
  <si>
    <t>1 sac 10Kg</t>
  </si>
  <si>
    <t>1 sac 10 kg</t>
  </si>
  <si>
    <t>1 sac 2kg</t>
  </si>
  <si>
    <t>Vincent Delépine</t>
  </si>
  <si>
    <t>Lentilles corail</t>
  </si>
  <si>
    <t>1 sac 5Kg</t>
  </si>
  <si>
    <t>1 sac de 5kg</t>
  </si>
  <si>
    <t>Bio, AOC (Siurana Catalogne)</t>
  </si>
  <si>
    <t>Domaine de Beaujeu</t>
  </si>
  <si>
    <r>
      <t xml:space="preserve">Bon de commande </t>
    </r>
    <r>
      <rPr>
        <b/>
        <sz val="11"/>
        <color rgb="FFC00000"/>
        <rFont val="Arial"/>
        <family val="2"/>
      </rPr>
      <t>format</t>
    </r>
    <r>
      <rPr>
        <b/>
        <sz val="11"/>
        <color indexed="8"/>
        <rFont val="Arial"/>
        <family val="2"/>
      </rPr>
      <t xml:space="preserve"> </t>
    </r>
    <r>
      <rPr>
        <b/>
        <sz val="11"/>
        <color rgb="FFC00000"/>
        <rFont val="Arial"/>
        <family val="2"/>
      </rPr>
      <t>EXCEL</t>
    </r>
    <r>
      <rPr>
        <b/>
        <sz val="11"/>
        <color indexed="8"/>
        <rFont val="Arial"/>
        <family val="2"/>
      </rPr>
      <t xml:space="preserve"> à renvoyer </t>
    </r>
    <r>
      <rPr>
        <b/>
        <sz val="11"/>
        <rFont val="Arial"/>
        <family val="2"/>
      </rPr>
      <t xml:space="preserve">par email à </t>
    </r>
    <r>
      <rPr>
        <b/>
        <sz val="11"/>
        <color rgb="FFC00000"/>
        <rFont val="Arial"/>
        <family val="2"/>
      </rPr>
      <t>amapperelachaisepeniche@gmail.com</t>
    </r>
  </si>
  <si>
    <t>Virement</t>
  </si>
  <si>
    <t>Chéque</t>
  </si>
  <si>
    <t>&lt;&lt;&lt;&lt;&lt;&lt;&lt;&lt;</t>
  </si>
  <si>
    <t xml:space="preserve">Préciser votre type de paiement d'acompte &gt;&gt;&gt;&gt; </t>
  </si>
  <si>
    <t>VIREMENT ou CHEQUE</t>
  </si>
  <si>
    <t>HUILES D'OLIVE</t>
  </si>
  <si>
    <t>BIERE ARTISANALE</t>
  </si>
  <si>
    <t>MIELS</t>
  </si>
  <si>
    <t>PATES &amp; MOUTARDE</t>
  </si>
  <si>
    <t>CAFE Rebelle et Zappatiste</t>
  </si>
  <si>
    <t>RIZ</t>
  </si>
  <si>
    <t>CONSERVES et SALAISONS</t>
  </si>
  <si>
    <r>
      <rPr>
        <b/>
        <sz val="11"/>
        <rFont val="Arial"/>
        <family val="2"/>
      </rPr>
      <t>Si chèque d'acompte, l'envoyer à</t>
    </r>
    <r>
      <rPr>
        <b/>
        <sz val="11"/>
        <color rgb="FF00B050"/>
        <rFont val="Arial"/>
        <family val="2"/>
      </rPr>
      <t xml:space="preserve">
avec Ordre à : “Frédérique HOFMANN"
133 rue du chemin vert 75011 paris</t>
    </r>
  </si>
  <si>
    <r>
      <t xml:space="preserve">Remise à Flots 2022 -  AMAP Réunion Père Lachaise - </t>
    </r>
    <r>
      <rPr>
        <b/>
        <sz val="10"/>
        <color rgb="FFC00000"/>
        <rFont val="Helvetica"/>
      </rPr>
      <t>amapperelachaisepeniche@gmail.com</t>
    </r>
    <r>
      <rPr>
        <b/>
        <sz val="10"/>
        <color indexed="8"/>
        <rFont val="Helvetica"/>
      </rPr>
      <t xml:space="preserve"> - 
Merci de BIEN remplir les cases JAUNES</t>
    </r>
  </si>
  <si>
    <t>AVANT le 20 JUIN 2022 - dernier délai</t>
  </si>
  <si>
    <t>Corbières AOC, bio (Aude)</t>
  </si>
  <si>
    <t>Cellier de Ségur Blanc 2021 (81)</t>
  </si>
  <si>
    <t>Domaine Marquises des Mûres</t>
  </si>
  <si>
    <t>St-Chinian AOC, Bio libre (Hérault)</t>
  </si>
  <si>
    <t>Minerve Rouge 2021 (50)</t>
  </si>
  <si>
    <t>Minerve (Hérault)</t>
  </si>
  <si>
    <t>Lou Carignan 2021 (19)</t>
  </si>
  <si>
    <t>Domaine Thierry Navarre</t>
  </si>
  <si>
    <t>Vin d'Œillade  2021</t>
  </si>
  <si>
    <t>St-Chinian, Sans IGP (Hérault)</t>
  </si>
  <si>
    <t>Cuvée Léon 2018 (39)</t>
  </si>
  <si>
    <t>AOP Minervois (Aude)</t>
  </si>
  <si>
    <t>Manuel Mounié</t>
  </si>
  <si>
    <t>Cuvée Maël 2021</t>
  </si>
  <si>
    <t>Le Somail (Aude)</t>
  </si>
  <si>
    <t>Absurde génie des fleurs</t>
  </si>
  <si>
    <t>Vin naturel (Hérault)</t>
  </si>
  <si>
    <t>Cuvée Coralie 2019 (45)</t>
  </si>
  <si>
    <t>Métiss 2018 (19)</t>
  </si>
  <si>
    <t>St-Chinian AOC, bio (Hérault)</t>
  </si>
  <si>
    <t>Bien luné 2021 (45)</t>
  </si>
  <si>
    <t>Costières de Nîmes</t>
  </si>
  <si>
    <t>Cutremur (cinsault/carignan) (x4) , Ciulin (terrets gris/blancs) (x1) , Visator (cinsault/carignan) (x 1)</t>
  </si>
  <si>
    <t>Clairette de Bellegarde 2019 (45)</t>
  </si>
  <si>
    <t>AOP, biodynamie (Gard)</t>
  </si>
  <si>
    <t>Lignières 2021</t>
  </si>
  <si>
    <t>St-Chinian, sans IGP (Hérault)</t>
  </si>
  <si>
    <t>Nasaara 2021 (14)</t>
  </si>
  <si>
    <t>Jus de raisin blanc x3 (clairette/bourboulenc), rosé x3 (carignan/aramon)</t>
  </si>
  <si>
    <t>Bio (Normandie)</t>
  </si>
  <si>
    <t>Confiture d'arbouse</t>
  </si>
  <si>
    <t>Confiture d'églantine</t>
  </si>
  <si>
    <t>12 Pots 230Gr</t>
  </si>
  <si>
    <t>1 pot 230g</t>
  </si>
  <si>
    <t>Bio (Normandie) 5%</t>
  </si>
  <si>
    <t>9 Bouteilles 0,50L</t>
  </si>
  <si>
    <t>bouteille de 0,50l</t>
  </si>
  <si>
    <t>Bok Conserverie</t>
  </si>
  <si>
    <t>Terrine porc/miel/noisette</t>
  </si>
  <si>
    <t>Circuit court (Rhône)</t>
  </si>
  <si>
    <t>Terrine porc/raisin secs (à la gnole)</t>
  </si>
  <si>
    <t xml:space="preserve">Boudin à tartiner (au thym) </t>
  </si>
  <si>
    <t>Rillette porc/caramel</t>
  </si>
  <si>
    <t>15 Bocaux 180Gr</t>
  </si>
  <si>
    <t>1 pot 180g</t>
  </si>
  <si>
    <t>Filière directe (Aude)</t>
  </si>
  <si>
    <t>Jambon (environ 10kg, séchage de 1 à 2 ans)</t>
  </si>
  <si>
    <t>Saucisse (environ 350g/pièce au chargement)</t>
  </si>
  <si>
    <t>Saucisson (environ 350g/pièce au chargement)</t>
  </si>
  <si>
    <t>Magret sec de canard (environ 1kg au chargement)</t>
  </si>
  <si>
    <t>1 Lot 1Pièce</t>
  </si>
  <si>
    <t>Tomme de brebis</t>
  </si>
  <si>
    <t>1/16e de meule ≃ 2kg</t>
  </si>
  <si>
    <t>Chocolat 75% cacao</t>
  </si>
  <si>
    <t>Chocolat gingembre</t>
  </si>
  <si>
    <t>Praliné noisette et fleur de sel</t>
  </si>
  <si>
    <t>Tablettes Chocolat patissier 75 %</t>
  </si>
  <si>
    <t>Fusilli blanche</t>
  </si>
  <si>
    <t>Penne semi-complète</t>
  </si>
  <si>
    <t>Huiles, Farines et pois chiches</t>
  </si>
  <si>
    <t>Moulin de Pomaïrol</t>
  </si>
  <si>
    <t>Pois chiche secs</t>
  </si>
  <si>
    <t>Bio (Tarn)</t>
  </si>
  <si>
    <t>Bio (Drôme)</t>
  </si>
  <si>
    <t>Polenta</t>
  </si>
  <si>
    <t>Pois chiche trempés</t>
  </si>
  <si>
    <t>Farine de blé T65</t>
  </si>
  <si>
    <t>Farine de sarrasin</t>
  </si>
  <si>
    <t>1 sac 1 kg</t>
  </si>
  <si>
    <t>12 bocaux 270g</t>
  </si>
  <si>
    <t>1 sac 1kg</t>
  </si>
  <si>
    <t>1 sachet 1Kg</t>
  </si>
  <si>
    <t>1 bocal 270g</t>
  </si>
  <si>
    <t>Bio (brasseries : Gens Sérieux, Pleine Lune, Nomade)</t>
  </si>
  <si>
    <t>Découverte (2 IPLager, 2 au houblon tropical, 2 stout à l'avoine)</t>
  </si>
  <si>
    <t>Sucre roux en poudre (non raffiné)</t>
  </si>
  <si>
    <t>Bio (Equateur)</t>
  </si>
  <si>
    <t>Dattes Medjoul</t>
  </si>
  <si>
    <t>(Palestine)</t>
  </si>
  <si>
    <t>Bio libre (Liban)</t>
  </si>
  <si>
    <t>12 paquets 1 kg</t>
  </si>
  <si>
    <t>paquet  de 1kg</t>
  </si>
  <si>
    <t>Huile d’olive extra</t>
  </si>
  <si>
    <t>20 tablettes 70g</t>
  </si>
  <si>
    <t>20 paquets 500g</t>
  </si>
  <si>
    <t>paquet  de 500g</t>
  </si>
  <si>
    <t>1 tablette 70g</t>
  </si>
  <si>
    <t>Prix Cond. Estimé 2022</t>
  </si>
  <si>
    <t>Prix Cond. Réel 2022</t>
  </si>
  <si>
    <r>
      <rPr>
        <b/>
        <sz val="11"/>
        <rFont val="Arial"/>
        <family val="2"/>
      </rPr>
      <t xml:space="preserve">Si Virement Acompte, le faire sur le compte : </t>
    </r>
    <r>
      <rPr>
        <b/>
        <sz val="11"/>
        <color indexed="14"/>
        <rFont val="Arial"/>
        <family val="2"/>
      </rPr>
      <t xml:space="preserve">
FR76 3000 3035 5200 0503 7438 551 (compte SG)
au nom de HOFMANN Frederique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</si>
</sst>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[$€-2]0.00"/>
    <numFmt numFmtId="165" formatCode="[$-40C]General"/>
  </numFmts>
  <fonts count="4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Helvetica"/>
    </font>
    <font>
      <b/>
      <sz val="10"/>
      <color rgb="FFC00000"/>
      <name val="Helvetica"/>
    </font>
    <font>
      <b/>
      <sz val="9"/>
      <color indexed="8"/>
      <name val="Helvetica"/>
    </font>
    <font>
      <b/>
      <sz val="11"/>
      <color indexed="8"/>
      <name val="Arial"/>
      <family val="2"/>
    </font>
    <font>
      <b/>
      <sz val="11"/>
      <color rgb="FFC00000"/>
      <name val="Arial"/>
      <family val="2"/>
    </font>
    <font>
      <b/>
      <sz val="11"/>
      <color indexed="14"/>
      <name val="Arial"/>
      <family val="2"/>
    </font>
    <font>
      <b/>
      <sz val="9"/>
      <color indexed="8"/>
      <name val="Arial"/>
      <family val="2"/>
    </font>
    <font>
      <sz val="10"/>
      <name val="Verdana"/>
      <family val="2"/>
      <charset val="1"/>
    </font>
    <font>
      <sz val="11"/>
      <color rgb="FF0070C0"/>
      <name val="Calibri"/>
      <family val="2"/>
    </font>
    <font>
      <b/>
      <sz val="8"/>
      <color indexed="8"/>
      <name val="Helvetica"/>
    </font>
    <font>
      <sz val="9"/>
      <color indexed="8"/>
      <name val="Helvetica"/>
    </font>
    <font>
      <b/>
      <sz val="11"/>
      <color rgb="FF00B0F0"/>
      <name val="Arial"/>
      <family val="2"/>
    </font>
    <font>
      <b/>
      <sz val="11"/>
      <color rgb="FF00B050"/>
      <name val="Arial"/>
      <family val="2"/>
    </font>
    <font>
      <b/>
      <sz val="9"/>
      <color rgb="FFFF0000"/>
      <name val="Helvetica"/>
    </font>
    <font>
      <b/>
      <sz val="10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1"/>
      <color rgb="FFFF0000"/>
      <name val="Helvetica"/>
    </font>
    <font>
      <b/>
      <i/>
      <sz val="11"/>
      <color rgb="FF00B0F0"/>
      <name val="Helvetica"/>
    </font>
    <font>
      <b/>
      <i/>
      <sz val="11"/>
      <color indexed="21"/>
      <name val="Helvetica"/>
    </font>
    <font>
      <b/>
      <sz val="11"/>
      <color indexed="8"/>
      <name val="Helvetica"/>
    </font>
    <font>
      <b/>
      <u/>
      <sz val="11"/>
      <color theme="1"/>
      <name val="Calibri"/>
      <family val="2"/>
    </font>
    <font>
      <sz val="10"/>
      <color rgb="FF000000"/>
      <name val="Helvetica"/>
    </font>
    <font>
      <sz val="11"/>
      <color theme="1"/>
      <name val="Calibri"/>
      <family val="2"/>
    </font>
    <font>
      <b/>
      <u/>
      <sz val="11"/>
      <name val="Calibri"/>
      <family val="2"/>
    </font>
    <font>
      <sz val="11"/>
      <color indexed="8"/>
      <name val="Calibri"/>
      <family val="2"/>
    </font>
    <font>
      <b/>
      <u/>
      <sz val="11"/>
      <color indexed="8"/>
      <name val="Calibri"/>
      <family val="2"/>
    </font>
    <font>
      <sz val="8"/>
      <color indexed="8"/>
      <name val="Helvetica"/>
    </font>
    <font>
      <sz val="8"/>
      <color theme="1"/>
      <name val="Calibri"/>
      <family val="2"/>
      <scheme val="minor"/>
    </font>
    <font>
      <sz val="8"/>
      <color indexed="8"/>
      <name val="Arial Unicode MS"/>
      <family val="2"/>
    </font>
    <font>
      <sz val="9"/>
      <color theme="1"/>
      <name val="Calibri"/>
      <family val="2"/>
      <scheme val="minor"/>
    </font>
    <font>
      <b/>
      <sz val="9"/>
      <color rgb="FF000000"/>
      <name val="Helvetica"/>
    </font>
    <font>
      <sz val="9"/>
      <color rgb="FF000000"/>
      <name val="Helvetica"/>
    </font>
    <font>
      <u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Arial"/>
      <family val="2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Helvetica"/>
    </font>
    <font>
      <sz val="10"/>
      <name val="Helvetica"/>
    </font>
    <font>
      <b/>
      <sz val="10"/>
      <name val="Helvetica"/>
    </font>
    <font>
      <b/>
      <sz val="9"/>
      <name val="Helvetica"/>
    </font>
    <font>
      <sz val="9"/>
      <name val="Helvetica"/>
    </font>
  </fonts>
  <fills count="10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3"/>
        <bgColor auto="1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26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11"/>
      </left>
      <right style="thin">
        <color indexed="11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10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/>
      <diagonal/>
    </border>
    <border>
      <left style="medium">
        <color indexed="64"/>
      </left>
      <right style="thin">
        <color theme="2" tint="-0.249977111117893"/>
      </right>
      <top style="medium">
        <color indexed="64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 style="thin">
        <color theme="2" tint="-0.249977111117893"/>
      </bottom>
      <diagonal/>
    </border>
    <border>
      <left style="medium">
        <color indexed="64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medium">
        <color indexed="64"/>
      </left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medium">
        <color indexed="64"/>
      </left>
      <right style="thin">
        <color theme="2" tint="-0.249977111117893"/>
      </right>
      <top style="thin">
        <color theme="2" tint="-0.249977111117893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9" fillId="0" borderId="0"/>
  </cellStyleXfs>
  <cellXfs count="235"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/>
    <xf numFmtId="0" fontId="17" fillId="0" borderId="0" xfId="0" applyFont="1" applyBorder="1"/>
    <xf numFmtId="0" fontId="17" fillId="0" borderId="0" xfId="0" applyFont="1"/>
    <xf numFmtId="0" fontId="0" fillId="0" borderId="0" xfId="0" applyAlignment="1">
      <alignment horizontal="center" vertical="center"/>
    </xf>
    <xf numFmtId="49" fontId="2" fillId="0" borderId="11" xfId="0" applyNumberFormat="1" applyFont="1" applyFill="1" applyBorder="1" applyAlignment="1">
      <alignment horizontal="center" vertical="center" wrapText="1"/>
    </xf>
    <xf numFmtId="1" fontId="0" fillId="0" borderId="0" xfId="0" applyNumberFormat="1" applyFont="1" applyBorder="1" applyAlignment="1">
      <alignment horizontal="center"/>
    </xf>
    <xf numFmtId="1" fontId="0" fillId="0" borderId="0" xfId="0" applyNumberFormat="1" applyFont="1" applyAlignment="1">
      <alignment horizontal="center"/>
    </xf>
    <xf numFmtId="49" fontId="4" fillId="0" borderId="2" xfId="0" applyNumberFormat="1" applyFont="1" applyFill="1" applyBorder="1" applyAlignment="1">
      <alignment horizontal="right" vertical="center" wrapText="1"/>
    </xf>
    <xf numFmtId="49" fontId="4" fillId="0" borderId="5" xfId="0" applyNumberFormat="1" applyFont="1" applyFill="1" applyBorder="1" applyAlignment="1">
      <alignment horizontal="right" vertical="center" wrapText="1"/>
    </xf>
    <xf numFmtId="164" fontId="18" fillId="0" borderId="4" xfId="0" applyNumberFormat="1" applyFont="1" applyFill="1" applyBorder="1" applyAlignment="1">
      <alignment vertical="center" wrapText="1"/>
    </xf>
    <xf numFmtId="164" fontId="19" fillId="0" borderId="9" xfId="0" applyNumberFormat="1" applyFont="1" applyFill="1" applyBorder="1" applyAlignment="1">
      <alignment vertical="center" wrapText="1"/>
    </xf>
    <xf numFmtId="164" fontId="20" fillId="0" borderId="7" xfId="0" applyNumberFormat="1" applyFont="1" applyFill="1" applyBorder="1" applyAlignment="1">
      <alignment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6" xfId="0" applyFont="1" applyFill="1" applyBorder="1" applyAlignment="1">
      <alignment horizontal="center" vertical="center" wrapText="1"/>
    </xf>
    <xf numFmtId="0" fontId="21" fillId="3" borderId="3" xfId="0" applyFont="1" applyFill="1" applyBorder="1" applyAlignment="1">
      <alignment horizontal="center" vertical="center" wrapText="1"/>
    </xf>
    <xf numFmtId="0" fontId="21" fillId="4" borderId="3" xfId="0" applyNumberFormat="1" applyFont="1" applyFill="1" applyBorder="1" applyAlignment="1">
      <alignment horizontal="center" wrapText="1"/>
    </xf>
    <xf numFmtId="0" fontId="10" fillId="5" borderId="3" xfId="2" applyFont="1" applyFill="1" applyBorder="1" applyAlignment="1">
      <alignment horizontal="center"/>
    </xf>
    <xf numFmtId="2" fontId="10" fillId="6" borderId="3" xfId="1" applyNumberFormat="1" applyFont="1" applyFill="1" applyBorder="1" applyAlignment="1">
      <alignment horizontal="center"/>
    </xf>
    <xf numFmtId="0" fontId="10" fillId="5" borderId="1" xfId="2" applyFont="1" applyFill="1" applyBorder="1" applyAlignment="1">
      <alignment horizontal="center"/>
    </xf>
    <xf numFmtId="2" fontId="10" fillId="6" borderId="1" xfId="1" applyNumberFormat="1" applyFont="1" applyFill="1" applyBorder="1" applyAlignment="1">
      <alignment horizontal="center"/>
    </xf>
    <xf numFmtId="0" fontId="10" fillId="5" borderId="6" xfId="2" applyFont="1" applyFill="1" applyBorder="1" applyAlignment="1">
      <alignment horizontal="center"/>
    </xf>
    <xf numFmtId="2" fontId="10" fillId="6" borderId="6" xfId="1" applyNumberFormat="1" applyFont="1" applyFill="1" applyBorder="1" applyAlignment="1">
      <alignment horizontal="center"/>
    </xf>
    <xf numFmtId="0" fontId="10" fillId="5" borderId="3" xfId="2" applyFont="1" applyFill="1" applyBorder="1" applyAlignment="1">
      <alignment horizontal="center" vertical="center"/>
    </xf>
    <xf numFmtId="2" fontId="10" fillId="6" borderId="3" xfId="1" applyNumberFormat="1" applyFont="1" applyFill="1" applyBorder="1" applyAlignment="1">
      <alignment horizontal="center" vertical="center"/>
    </xf>
    <xf numFmtId="0" fontId="26" fillId="5" borderId="3" xfId="0" applyNumberFormat="1" applyFont="1" applyFill="1" applyBorder="1" applyAlignment="1">
      <alignment horizontal="center" vertical="center" wrapText="1"/>
    </xf>
    <xf numFmtId="0" fontId="10" fillId="5" borderId="6" xfId="2" applyFont="1" applyFill="1" applyBorder="1" applyAlignment="1">
      <alignment horizontal="center" vertical="center"/>
    </xf>
    <xf numFmtId="2" fontId="10" fillId="6" borderId="6" xfId="1" applyNumberFormat="1" applyFont="1" applyFill="1" applyBorder="1" applyAlignment="1">
      <alignment horizontal="center" vertical="center"/>
    </xf>
    <xf numFmtId="0" fontId="26" fillId="5" borderId="6" xfId="0" applyNumberFormat="1" applyFont="1" applyFill="1" applyBorder="1" applyAlignment="1">
      <alignment horizontal="center" vertical="center" wrapText="1"/>
    </xf>
    <xf numFmtId="1" fontId="26" fillId="5" borderId="3" xfId="0" applyNumberFormat="1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/>
    </xf>
    <xf numFmtId="2" fontId="10" fillId="6" borderId="1" xfId="1" applyNumberFormat="1" applyFont="1" applyFill="1" applyBorder="1" applyAlignment="1">
      <alignment horizontal="center" vertical="center"/>
    </xf>
    <xf numFmtId="1" fontId="26" fillId="5" borderId="1" xfId="0" applyNumberFormat="1" applyFont="1" applyFill="1" applyBorder="1" applyAlignment="1">
      <alignment horizontal="center" vertical="center" wrapText="1"/>
    </xf>
    <xf numFmtId="1" fontId="26" fillId="5" borderId="6" xfId="0" applyNumberFormat="1" applyFont="1" applyFill="1" applyBorder="1" applyAlignment="1">
      <alignment horizontal="center" vertical="center" wrapText="1"/>
    </xf>
    <xf numFmtId="0" fontId="21" fillId="4" borderId="1" xfId="0" applyNumberFormat="1" applyFont="1" applyFill="1" applyBorder="1" applyAlignment="1">
      <alignment horizontal="center" wrapText="1"/>
    </xf>
    <xf numFmtId="0" fontId="21" fillId="4" borderId="1" xfId="0" applyNumberFormat="1" applyFont="1" applyFill="1" applyBorder="1" applyAlignment="1">
      <alignment horizontal="center" vertical="center" wrapText="1"/>
    </xf>
    <xf numFmtId="0" fontId="21" fillId="4" borderId="6" xfId="0" applyNumberFormat="1" applyFont="1" applyFill="1" applyBorder="1" applyAlignment="1">
      <alignment horizontal="center" wrapText="1"/>
    </xf>
    <xf numFmtId="2" fontId="0" fillId="0" borderId="0" xfId="0" applyNumberFormat="1" applyBorder="1"/>
    <xf numFmtId="49" fontId="28" fillId="0" borderId="3" xfId="0" applyNumberFormat="1" applyFont="1" applyFill="1" applyBorder="1" applyAlignment="1">
      <alignment horizontal="center" vertical="center" wrapText="1"/>
    </xf>
    <xf numFmtId="49" fontId="28" fillId="0" borderId="1" xfId="0" applyNumberFormat="1" applyFont="1" applyFill="1" applyBorder="1" applyAlignment="1">
      <alignment horizontal="center" vertical="center" wrapText="1"/>
    </xf>
    <xf numFmtId="49" fontId="28" fillId="0" borderId="6" xfId="0" applyNumberFormat="1" applyFont="1" applyFill="1" applyBorder="1" applyAlignment="1">
      <alignment horizontal="center" vertical="center" wrapText="1"/>
    </xf>
    <xf numFmtId="49" fontId="29" fillId="0" borderId="3" xfId="0" applyNumberFormat="1" applyFont="1" applyFill="1" applyBorder="1" applyAlignment="1">
      <alignment horizontal="center" vertical="center" wrapText="1"/>
    </xf>
    <xf numFmtId="49" fontId="29" fillId="0" borderId="1" xfId="0" applyNumberFormat="1" applyFont="1" applyFill="1" applyBorder="1" applyAlignment="1">
      <alignment horizontal="center" vertical="center" wrapText="1"/>
    </xf>
    <xf numFmtId="49" fontId="29" fillId="0" borderId="6" xfId="0" applyNumberFormat="1" applyFont="1" applyFill="1" applyBorder="1" applyAlignment="1">
      <alignment horizontal="center" vertical="center" wrapText="1"/>
    </xf>
    <xf numFmtId="0" fontId="29" fillId="0" borderId="0" xfId="0" applyFont="1" applyBorder="1"/>
    <xf numFmtId="0" fontId="29" fillId="0" borderId="0" xfId="0" applyFont="1"/>
    <xf numFmtId="0" fontId="0" fillId="0" borderId="0" xfId="0" applyBorder="1" applyAlignment="1">
      <alignment vertical="center"/>
    </xf>
    <xf numFmtId="49" fontId="32" fillId="7" borderId="6" xfId="2" applyNumberFormat="1" applyFont="1" applyFill="1" applyBorder="1" applyAlignment="1">
      <alignment vertical="center" wrapText="1"/>
    </xf>
    <xf numFmtId="0" fontId="31" fillId="0" borderId="0" xfId="0" applyFont="1" applyBorder="1"/>
    <xf numFmtId="0" fontId="31" fillId="0" borderId="0" xfId="0" applyFont="1"/>
    <xf numFmtId="49" fontId="33" fillId="7" borderId="6" xfId="2" applyNumberFormat="1" applyFont="1" applyFill="1" applyBorder="1" applyAlignment="1">
      <alignment vertical="center" wrapText="1"/>
    </xf>
    <xf numFmtId="2" fontId="18" fillId="2" borderId="4" xfId="0" applyNumberFormat="1" applyFont="1" applyFill="1" applyBorder="1" applyAlignment="1">
      <alignment vertical="center" wrapText="1"/>
    </xf>
    <xf numFmtId="2" fontId="18" fillId="2" borderId="9" xfId="0" applyNumberFormat="1" applyFont="1" applyFill="1" applyBorder="1" applyAlignment="1">
      <alignment vertical="center" wrapText="1"/>
    </xf>
    <xf numFmtId="2" fontId="18" fillId="2" borderId="7" xfId="0" applyNumberFormat="1" applyFont="1" applyFill="1" applyBorder="1" applyAlignment="1">
      <alignment vertical="center" wrapText="1"/>
    </xf>
    <xf numFmtId="2" fontId="2" fillId="2" borderId="3" xfId="0" applyNumberFormat="1" applyFont="1" applyFill="1" applyBorder="1" applyAlignment="1">
      <alignment vertical="center" wrapText="1"/>
    </xf>
    <xf numFmtId="2" fontId="2" fillId="2" borderId="1" xfId="0" applyNumberFormat="1" applyFont="1" applyFill="1" applyBorder="1" applyAlignment="1">
      <alignment vertical="center" wrapText="1"/>
    </xf>
    <xf numFmtId="2" fontId="2" fillId="2" borderId="6" xfId="0" applyNumberFormat="1" applyFont="1" applyFill="1" applyBorder="1" applyAlignment="1">
      <alignment vertical="center" wrapText="1"/>
    </xf>
    <xf numFmtId="164" fontId="0" fillId="0" borderId="0" xfId="0" applyNumberFormat="1" applyBorder="1" applyAlignment="1">
      <alignment vertical="center"/>
    </xf>
    <xf numFmtId="0" fontId="34" fillId="0" borderId="0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49" fontId="4" fillId="0" borderId="8" xfId="0" applyNumberFormat="1" applyFont="1" applyFill="1" applyBorder="1" applyAlignment="1">
      <alignment horizontal="right" vertical="center" wrapText="1"/>
    </xf>
    <xf numFmtId="0" fontId="26" fillId="5" borderId="1" xfId="0" applyNumberFormat="1" applyFont="1" applyFill="1" applyBorder="1" applyAlignment="1">
      <alignment horizontal="center" vertical="center" wrapText="1"/>
    </xf>
    <xf numFmtId="49" fontId="0" fillId="0" borderId="0" xfId="0" applyNumberFormat="1"/>
    <xf numFmtId="165" fontId="23" fillId="7" borderId="5" xfId="2" applyNumberFormat="1" applyFont="1" applyFill="1" applyBorder="1" applyAlignment="1">
      <alignment horizontal="left" vertical="center" wrapText="1"/>
    </xf>
    <xf numFmtId="0" fontId="21" fillId="4" borderId="6" xfId="0" applyNumberFormat="1" applyFont="1" applyFill="1" applyBorder="1" applyAlignment="1">
      <alignment horizontal="center" vertical="center" wrapText="1"/>
    </xf>
    <xf numFmtId="0" fontId="21" fillId="4" borderId="3" xfId="0" applyNumberFormat="1" applyFont="1" applyFill="1" applyBorder="1" applyAlignment="1">
      <alignment horizontal="center" vertical="center" wrapText="1"/>
    </xf>
    <xf numFmtId="0" fontId="31" fillId="0" borderId="0" xfId="0" applyFont="1" applyBorder="1" applyAlignment="1">
      <alignment vertical="center"/>
    </xf>
    <xf numFmtId="0" fontId="39" fillId="0" borderId="0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1" fontId="36" fillId="0" borderId="0" xfId="0" applyNumberFormat="1" applyFont="1" applyBorder="1" applyAlignment="1">
      <alignment horizontal="center" vertical="center"/>
    </xf>
    <xf numFmtId="0" fontId="40" fillId="4" borderId="27" xfId="0" applyFont="1" applyFill="1" applyBorder="1" applyAlignment="1">
      <alignment horizontal="center" vertical="center"/>
    </xf>
    <xf numFmtId="0" fontId="36" fillId="0" borderId="0" xfId="0" applyFont="1" applyBorder="1" applyAlignment="1">
      <alignment horizontal="right" vertical="center"/>
    </xf>
    <xf numFmtId="0" fontId="37" fillId="0" borderId="0" xfId="0" applyFont="1" applyBorder="1" applyAlignment="1">
      <alignment vertical="center"/>
    </xf>
    <xf numFmtId="2" fontId="2" fillId="2" borderId="30" xfId="0" applyNumberFormat="1" applyFont="1" applyFill="1" applyBorder="1" applyAlignment="1">
      <alignment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0" fontId="31" fillId="0" borderId="32" xfId="0" applyFont="1" applyBorder="1" applyAlignment="1">
      <alignment horizontal="center"/>
    </xf>
    <xf numFmtId="49" fontId="4" fillId="0" borderId="31" xfId="0" applyNumberFormat="1" applyFont="1" applyFill="1" applyBorder="1" applyAlignment="1">
      <alignment horizontal="center" vertical="top" wrapText="1"/>
    </xf>
    <xf numFmtId="49" fontId="16" fillId="5" borderId="31" xfId="0" applyNumberFormat="1" applyFont="1" applyFill="1" applyBorder="1" applyAlignment="1">
      <alignment horizontal="center" vertical="center" wrapText="1"/>
    </xf>
    <xf numFmtId="49" fontId="8" fillId="5" borderId="31" xfId="0" applyNumberFormat="1" applyFont="1" applyFill="1" applyBorder="1" applyAlignment="1">
      <alignment horizontal="center" vertical="center" wrapText="1"/>
    </xf>
    <xf numFmtId="1" fontId="12" fillId="5" borderId="31" xfId="0" applyNumberFormat="1" applyFont="1" applyFill="1" applyBorder="1" applyAlignment="1">
      <alignment horizontal="center" vertical="center" wrapText="1"/>
    </xf>
    <xf numFmtId="49" fontId="11" fillId="0" borderId="31" xfId="0" applyNumberFormat="1" applyFont="1" applyFill="1" applyBorder="1" applyAlignment="1">
      <alignment horizontal="center" vertical="center" wrapText="1"/>
    </xf>
    <xf numFmtId="49" fontId="4" fillId="0" borderId="31" xfId="0" applyNumberFormat="1" applyFont="1" applyFill="1" applyBorder="1" applyAlignment="1">
      <alignment horizontal="center" vertical="center" wrapText="1"/>
    </xf>
    <xf numFmtId="49" fontId="15" fillId="0" borderId="33" xfId="0" applyNumberFormat="1" applyFont="1" applyFill="1" applyBorder="1" applyAlignment="1">
      <alignment horizontal="center" vertical="center" wrapText="1"/>
    </xf>
    <xf numFmtId="0" fontId="10" fillId="5" borderId="30" xfId="2" applyFont="1" applyFill="1" applyBorder="1" applyAlignment="1">
      <alignment horizontal="center"/>
    </xf>
    <xf numFmtId="2" fontId="10" fillId="6" borderId="30" xfId="1" applyNumberFormat="1" applyFont="1" applyFill="1" applyBorder="1" applyAlignment="1">
      <alignment horizontal="center"/>
    </xf>
    <xf numFmtId="49" fontId="29" fillId="0" borderId="30" xfId="0" applyNumberFormat="1" applyFont="1" applyFill="1" applyBorder="1" applyAlignment="1">
      <alignment horizontal="center" vertical="center" wrapText="1"/>
    </xf>
    <xf numFmtId="0" fontId="21" fillId="4" borderId="30" xfId="0" applyNumberFormat="1" applyFont="1" applyFill="1" applyBorder="1" applyAlignment="1">
      <alignment horizontal="center" wrapText="1"/>
    </xf>
    <xf numFmtId="2" fontId="18" fillId="2" borderId="35" xfId="0" applyNumberFormat="1" applyFont="1" applyFill="1" applyBorder="1" applyAlignment="1">
      <alignment vertical="center" wrapText="1"/>
    </xf>
    <xf numFmtId="1" fontId="24" fillId="5" borderId="3" xfId="0" applyNumberFormat="1" applyFont="1" applyFill="1" applyBorder="1" applyAlignment="1">
      <alignment horizontal="center" vertical="center"/>
    </xf>
    <xf numFmtId="1" fontId="24" fillId="5" borderId="1" xfId="0" applyNumberFormat="1" applyFont="1" applyFill="1" applyBorder="1" applyAlignment="1">
      <alignment horizontal="center" vertical="center"/>
    </xf>
    <xf numFmtId="1" fontId="24" fillId="5" borderId="6" xfId="0" applyNumberFormat="1" applyFont="1" applyFill="1" applyBorder="1" applyAlignment="1">
      <alignment horizontal="center" vertical="center"/>
    </xf>
    <xf numFmtId="1" fontId="24" fillId="5" borderId="30" xfId="0" applyNumberFormat="1" applyFont="1" applyFill="1" applyBorder="1" applyAlignment="1">
      <alignment horizontal="center" vertical="center"/>
    </xf>
    <xf numFmtId="0" fontId="10" fillId="5" borderId="38" xfId="2" applyFont="1" applyFill="1" applyBorder="1" applyAlignment="1">
      <alignment horizontal="center" vertical="center"/>
    </xf>
    <xf numFmtId="2" fontId="10" fillId="6" borderId="38" xfId="1" applyNumberFormat="1" applyFont="1" applyFill="1" applyBorder="1" applyAlignment="1">
      <alignment horizontal="center" vertical="center"/>
    </xf>
    <xf numFmtId="0" fontId="26" fillId="5" borderId="38" xfId="0" applyNumberFormat="1" applyFont="1" applyFill="1" applyBorder="1" applyAlignment="1">
      <alignment horizontal="center" vertical="center" wrapText="1"/>
    </xf>
    <xf numFmtId="49" fontId="29" fillId="0" borderId="38" xfId="0" applyNumberFormat="1" applyFont="1" applyFill="1" applyBorder="1" applyAlignment="1">
      <alignment horizontal="center" vertical="center" wrapText="1"/>
    </xf>
    <xf numFmtId="2" fontId="2" fillId="2" borderId="38" xfId="0" applyNumberFormat="1" applyFont="1" applyFill="1" applyBorder="1" applyAlignment="1">
      <alignment vertical="center" wrapText="1"/>
    </xf>
    <xf numFmtId="0" fontId="21" fillId="4" borderId="38" xfId="0" applyNumberFormat="1" applyFont="1" applyFill="1" applyBorder="1" applyAlignment="1">
      <alignment horizontal="center" wrapText="1"/>
    </xf>
    <xf numFmtId="2" fontId="18" fillId="2" borderId="39" xfId="0" applyNumberFormat="1" applyFont="1" applyFill="1" applyBorder="1" applyAlignment="1">
      <alignment vertical="center" wrapText="1"/>
    </xf>
    <xf numFmtId="0" fontId="26" fillId="5" borderId="30" xfId="0" applyNumberFormat="1" applyFont="1" applyFill="1" applyBorder="1" applyAlignment="1">
      <alignment horizontal="center" vertical="center" wrapText="1"/>
    </xf>
    <xf numFmtId="49" fontId="28" fillId="0" borderId="30" xfId="0" applyNumberFormat="1" applyFont="1" applyFill="1" applyBorder="1" applyAlignment="1">
      <alignment horizontal="center" vertical="center" wrapText="1"/>
    </xf>
    <xf numFmtId="0" fontId="10" fillId="5" borderId="38" xfId="2" applyFont="1" applyFill="1" applyBorder="1" applyAlignment="1">
      <alignment horizontal="center"/>
    </xf>
    <xf numFmtId="2" fontId="10" fillId="6" borderId="38" xfId="1" applyNumberFormat="1" applyFont="1" applyFill="1" applyBorder="1" applyAlignment="1">
      <alignment horizontal="center"/>
    </xf>
    <xf numFmtId="0" fontId="10" fillId="5" borderId="30" xfId="2" applyFont="1" applyFill="1" applyBorder="1" applyAlignment="1">
      <alignment horizontal="center" vertical="center"/>
    </xf>
    <xf numFmtId="2" fontId="10" fillId="6" borderId="30" xfId="1" applyNumberFormat="1" applyFont="1" applyFill="1" applyBorder="1" applyAlignment="1">
      <alignment horizontal="center" vertical="center"/>
    </xf>
    <xf numFmtId="49" fontId="28" fillId="0" borderId="38" xfId="0" applyNumberFormat="1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center" vertical="center" wrapText="1"/>
    </xf>
    <xf numFmtId="0" fontId="21" fillId="3" borderId="30" xfId="0" applyFont="1" applyFill="1" applyBorder="1" applyAlignment="1">
      <alignment horizontal="center" vertical="center" wrapText="1"/>
    </xf>
    <xf numFmtId="2" fontId="18" fillId="2" borderId="33" xfId="0" applyNumberFormat="1" applyFont="1" applyFill="1" applyBorder="1" applyAlignment="1">
      <alignment vertical="center" wrapText="1"/>
    </xf>
    <xf numFmtId="1" fontId="26" fillId="5" borderId="30" xfId="0" applyNumberFormat="1" applyFont="1" applyFill="1" applyBorder="1" applyAlignment="1">
      <alignment horizontal="center" vertical="center" wrapText="1"/>
    </xf>
    <xf numFmtId="49" fontId="41" fillId="0" borderId="3" xfId="0" applyNumberFormat="1" applyFont="1" applyFill="1" applyBorder="1" applyAlignment="1">
      <alignment horizontal="center" vertical="center" wrapText="1"/>
    </xf>
    <xf numFmtId="49" fontId="41" fillId="0" borderId="1" xfId="0" applyNumberFormat="1" applyFont="1" applyFill="1" applyBorder="1" applyAlignment="1">
      <alignment horizontal="center" vertical="center" wrapText="1"/>
    </xf>
    <xf numFmtId="0" fontId="21" fillId="4" borderId="38" xfId="0" applyNumberFormat="1" applyFont="1" applyFill="1" applyBorder="1" applyAlignment="1">
      <alignment horizontal="center" vertical="center" wrapText="1"/>
    </xf>
    <xf numFmtId="49" fontId="42" fillId="0" borderId="2" xfId="2" applyNumberFormat="1" applyFont="1" applyBorder="1" applyAlignment="1">
      <alignment horizontal="left" vertical="center" wrapText="1"/>
    </xf>
    <xf numFmtId="49" fontId="43" fillId="0" borderId="3" xfId="2" applyNumberFormat="1" applyFont="1" applyBorder="1" applyAlignment="1">
      <alignment vertical="center" wrapText="1"/>
    </xf>
    <xf numFmtId="49" fontId="42" fillId="0" borderId="3" xfId="2" applyNumberFormat="1" applyFont="1" applyBorder="1" applyAlignment="1">
      <alignment vertical="center" wrapText="1"/>
    </xf>
    <xf numFmtId="0" fontId="42" fillId="0" borderId="8" xfId="2" applyFont="1" applyBorder="1" applyAlignment="1">
      <alignment horizontal="left" vertical="center" wrapText="1"/>
    </xf>
    <xf numFmtId="49" fontId="43" fillId="0" borderId="1" xfId="2" applyNumberFormat="1" applyFont="1" applyBorder="1" applyAlignment="1">
      <alignment vertical="center" wrapText="1"/>
    </xf>
    <xf numFmtId="49" fontId="42" fillId="0" borderId="1" xfId="2" applyNumberFormat="1" applyFont="1" applyBorder="1" applyAlignment="1">
      <alignment vertical="center" wrapText="1"/>
    </xf>
    <xf numFmtId="0" fontId="42" fillId="8" borderId="5" xfId="2" applyFont="1" applyFill="1" applyBorder="1" applyAlignment="1">
      <alignment horizontal="left" vertical="center" wrapText="1"/>
    </xf>
    <xf numFmtId="49" fontId="43" fillId="0" borderId="6" xfId="2" applyNumberFormat="1" applyFont="1" applyBorder="1" applyAlignment="1">
      <alignment vertical="center" wrapText="1"/>
    </xf>
    <xf numFmtId="49" fontId="42" fillId="0" borderId="6" xfId="2" applyNumberFormat="1" applyFont="1" applyBorder="1" applyAlignment="1">
      <alignment vertical="center" wrapText="1"/>
    </xf>
    <xf numFmtId="49" fontId="42" fillId="7" borderId="34" xfId="2" applyNumberFormat="1" applyFont="1" applyFill="1" applyBorder="1" applyAlignment="1">
      <alignment horizontal="left" vertical="center" wrapText="1"/>
    </xf>
    <xf numFmtId="49" fontId="44" fillId="7" borderId="30" xfId="2" applyNumberFormat="1" applyFont="1" applyFill="1" applyBorder="1" applyAlignment="1">
      <alignment vertical="center" wrapText="1"/>
    </xf>
    <xf numFmtId="49" fontId="45" fillId="7" borderId="30" xfId="2" applyNumberFormat="1" applyFont="1" applyFill="1" applyBorder="1" applyAlignment="1">
      <alignment vertical="center" wrapText="1"/>
    </xf>
    <xf numFmtId="165" fontId="42" fillId="7" borderId="8" xfId="2" applyNumberFormat="1" applyFont="1" applyFill="1" applyBorder="1" applyAlignment="1">
      <alignment horizontal="left" vertical="center" wrapText="1"/>
    </xf>
    <xf numFmtId="49" fontId="44" fillId="7" borderId="1" xfId="2" applyNumberFormat="1" applyFont="1" applyFill="1" applyBorder="1" applyAlignment="1">
      <alignment vertical="center" wrapText="1"/>
    </xf>
    <xf numFmtId="49" fontId="45" fillId="7" borderId="1" xfId="2" applyNumberFormat="1" applyFont="1" applyFill="1" applyBorder="1" applyAlignment="1">
      <alignment vertical="center" wrapText="1"/>
    </xf>
    <xf numFmtId="49" fontId="42" fillId="7" borderId="5" xfId="2" applyNumberFormat="1" applyFont="1" applyFill="1" applyBorder="1" applyAlignment="1">
      <alignment horizontal="left" vertical="center" wrapText="1"/>
    </xf>
    <xf numFmtId="49" fontId="44" fillId="7" borderId="6" xfId="2" applyNumberFormat="1" applyFont="1" applyFill="1" applyBorder="1" applyAlignment="1">
      <alignment vertical="center" wrapText="1"/>
    </xf>
    <xf numFmtId="49" fontId="45" fillId="7" borderId="6" xfId="2" applyNumberFormat="1" applyFont="1" applyFill="1" applyBorder="1" applyAlignment="1">
      <alignment vertical="center" wrapText="1"/>
    </xf>
    <xf numFmtId="0" fontId="42" fillId="8" borderId="2" xfId="2" applyFont="1" applyFill="1" applyBorder="1" applyAlignment="1">
      <alignment horizontal="left" vertical="center" wrapText="1"/>
    </xf>
    <xf numFmtId="49" fontId="42" fillId="0" borderId="5" xfId="2" applyNumberFormat="1" applyFont="1" applyBorder="1" applyAlignment="1">
      <alignment horizontal="left" vertical="center" wrapText="1"/>
    </xf>
    <xf numFmtId="49" fontId="42" fillId="0" borderId="2" xfId="2" applyNumberFormat="1" applyFont="1" applyFill="1" applyBorder="1" applyAlignment="1">
      <alignment horizontal="left" vertical="center" wrapText="1"/>
    </xf>
    <xf numFmtId="49" fontId="43" fillId="0" borderId="3" xfId="2" applyNumberFormat="1" applyFont="1" applyFill="1" applyBorder="1" applyAlignment="1">
      <alignment vertical="center" wrapText="1"/>
    </xf>
    <xf numFmtId="49" fontId="42" fillId="0" borderId="3" xfId="2" applyNumberFormat="1" applyFont="1" applyFill="1" applyBorder="1" applyAlignment="1">
      <alignment vertical="center" wrapText="1"/>
    </xf>
    <xf numFmtId="0" fontId="42" fillId="0" borderId="5" xfId="2" applyFont="1" applyFill="1" applyBorder="1" applyAlignment="1">
      <alignment horizontal="left" vertical="center" wrapText="1"/>
    </xf>
    <xf numFmtId="49" fontId="43" fillId="0" borderId="6" xfId="2" applyNumberFormat="1" applyFont="1" applyFill="1" applyBorder="1" applyAlignment="1">
      <alignment vertical="center" wrapText="1"/>
    </xf>
    <xf numFmtId="49" fontId="42" fillId="0" borderId="6" xfId="2" applyNumberFormat="1" applyFont="1" applyFill="1" applyBorder="1" applyAlignment="1">
      <alignment vertical="center" wrapText="1"/>
    </xf>
    <xf numFmtId="165" fontId="42" fillId="7" borderId="2" xfId="2" applyNumberFormat="1" applyFont="1" applyFill="1" applyBorder="1" applyAlignment="1">
      <alignment horizontal="left" vertical="center" wrapText="1"/>
    </xf>
    <xf numFmtId="49" fontId="44" fillId="7" borderId="3" xfId="2" applyNumberFormat="1" applyFont="1" applyFill="1" applyBorder="1" applyAlignment="1">
      <alignment vertical="center" wrapText="1"/>
    </xf>
    <xf numFmtId="49" fontId="45" fillId="7" borderId="3" xfId="2" applyNumberFormat="1" applyFont="1" applyFill="1" applyBorder="1" applyAlignment="1">
      <alignment vertical="center" wrapText="1"/>
    </xf>
    <xf numFmtId="165" fontId="42" fillId="7" borderId="37" xfId="2" applyNumberFormat="1" applyFont="1" applyFill="1" applyBorder="1" applyAlignment="1">
      <alignment horizontal="left" vertical="center" wrapText="1"/>
    </xf>
    <xf numFmtId="49" fontId="44" fillId="7" borderId="38" xfId="2" applyNumberFormat="1" applyFont="1" applyFill="1" applyBorder="1" applyAlignment="1">
      <alignment vertical="center" wrapText="1"/>
    </xf>
    <xf numFmtId="49" fontId="45" fillId="7" borderId="38" xfId="2" applyNumberFormat="1" applyFont="1" applyFill="1" applyBorder="1" applyAlignment="1">
      <alignment vertical="center" wrapText="1"/>
    </xf>
    <xf numFmtId="0" fontId="42" fillId="9" borderId="3" xfId="2" applyFont="1" applyFill="1" applyBorder="1" applyAlignment="1">
      <alignment horizontal="left" vertical="center" wrapText="1"/>
    </xf>
    <xf numFmtId="0" fontId="43" fillId="9" borderId="3" xfId="2" applyFont="1" applyFill="1" applyBorder="1" applyAlignment="1">
      <alignment vertical="center" wrapText="1"/>
    </xf>
    <xf numFmtId="0" fontId="42" fillId="9" borderId="3" xfId="2" applyFont="1" applyFill="1" applyBorder="1" applyAlignment="1">
      <alignment vertical="center" wrapText="1"/>
    </xf>
    <xf numFmtId="0" fontId="42" fillId="9" borderId="6" xfId="2" applyFont="1" applyFill="1" applyBorder="1" applyAlignment="1">
      <alignment horizontal="left" vertical="center" wrapText="1"/>
    </xf>
    <xf numFmtId="0" fontId="43" fillId="9" borderId="6" xfId="2" applyFont="1" applyFill="1" applyBorder="1" applyAlignment="1">
      <alignment vertical="center" wrapText="1"/>
    </xf>
    <xf numFmtId="0" fontId="42" fillId="9" borderId="6" xfId="2" applyFont="1" applyFill="1" applyBorder="1" applyAlignment="1">
      <alignment vertical="center" wrapText="1"/>
    </xf>
    <xf numFmtId="0" fontId="42" fillId="0" borderId="37" xfId="2" applyFont="1" applyBorder="1" applyAlignment="1">
      <alignment horizontal="left" vertical="center" wrapText="1"/>
    </xf>
    <xf numFmtId="49" fontId="43" fillId="0" borderId="38" xfId="2" applyNumberFormat="1" applyFont="1" applyBorder="1" applyAlignment="1">
      <alignment vertical="center" wrapText="1"/>
    </xf>
    <xf numFmtId="49" fontId="42" fillId="0" borderId="38" xfId="2" applyNumberFormat="1" applyFont="1" applyBorder="1" applyAlignment="1">
      <alignment vertical="center" wrapText="1"/>
    </xf>
    <xf numFmtId="0" fontId="42" fillId="9" borderId="42" xfId="2" applyFont="1" applyFill="1" applyBorder="1" applyAlignment="1">
      <alignment horizontal="left" vertical="center" wrapText="1"/>
    </xf>
    <xf numFmtId="0" fontId="43" fillId="9" borderId="43" xfId="2" applyFont="1" applyFill="1" applyBorder="1" applyAlignment="1">
      <alignment vertical="center" wrapText="1"/>
    </xf>
    <xf numFmtId="0" fontId="42" fillId="9" borderId="43" xfId="2" applyFont="1" applyFill="1" applyBorder="1" applyAlignment="1">
      <alignment vertical="center" wrapText="1"/>
    </xf>
    <xf numFmtId="0" fontId="42" fillId="9" borderId="44" xfId="2" applyFont="1" applyFill="1" applyBorder="1" applyAlignment="1">
      <alignment horizontal="left" vertical="center" wrapText="1"/>
    </xf>
    <xf numFmtId="0" fontId="43" fillId="9" borderId="36" xfId="2" applyFont="1" applyFill="1" applyBorder="1" applyAlignment="1">
      <alignment vertical="center" wrapText="1"/>
    </xf>
    <xf numFmtId="0" fontId="42" fillId="9" borderId="40" xfId="2" applyFont="1" applyFill="1" applyBorder="1" applyAlignment="1">
      <alignment vertical="center" wrapText="1"/>
    </xf>
    <xf numFmtId="0" fontId="42" fillId="9" borderId="36" xfId="2" applyFont="1" applyFill="1" applyBorder="1" applyAlignment="1">
      <alignment vertical="center" wrapText="1"/>
    </xf>
    <xf numFmtId="0" fontId="42" fillId="9" borderId="45" xfId="2" applyFont="1" applyFill="1" applyBorder="1" applyAlignment="1">
      <alignment horizontal="left" vertical="center" wrapText="1"/>
    </xf>
    <xf numFmtId="0" fontId="43" fillId="9" borderId="46" xfId="2" applyFont="1" applyFill="1" applyBorder="1" applyAlignment="1">
      <alignment vertical="center" wrapText="1"/>
    </xf>
    <xf numFmtId="0" fontId="42" fillId="9" borderId="46" xfId="2" applyFont="1" applyFill="1" applyBorder="1" applyAlignment="1">
      <alignment vertical="center" wrapText="1"/>
    </xf>
    <xf numFmtId="49" fontId="42" fillId="7" borderId="2" xfId="2" applyNumberFormat="1" applyFont="1" applyFill="1" applyBorder="1" applyAlignment="1">
      <alignment horizontal="left" vertical="center" wrapText="1"/>
    </xf>
    <xf numFmtId="165" fontId="42" fillId="0" borderId="2" xfId="2" applyNumberFormat="1" applyFont="1" applyFill="1" applyBorder="1" applyAlignment="1">
      <alignment horizontal="left" vertical="center" wrapText="1"/>
    </xf>
    <xf numFmtId="165" fontId="42" fillId="0" borderId="8" xfId="2" applyNumberFormat="1" applyFont="1" applyFill="1" applyBorder="1" applyAlignment="1">
      <alignment horizontal="left" vertical="center" wrapText="1"/>
    </xf>
    <xf numFmtId="49" fontId="43" fillId="0" borderId="1" xfId="2" applyNumberFormat="1" applyFont="1" applyFill="1" applyBorder="1" applyAlignment="1">
      <alignment vertical="center" wrapText="1"/>
    </xf>
    <xf numFmtId="49" fontId="42" fillId="0" borderId="1" xfId="2" applyNumberFormat="1" applyFont="1" applyFill="1" applyBorder="1" applyAlignment="1">
      <alignment vertical="center" wrapText="1"/>
    </xf>
    <xf numFmtId="165" fontId="42" fillId="0" borderId="37" xfId="2" applyNumberFormat="1" applyFont="1" applyFill="1" applyBorder="1" applyAlignment="1">
      <alignment horizontal="left" vertical="center" wrapText="1"/>
    </xf>
    <xf numFmtId="49" fontId="43" fillId="0" borderId="38" xfId="2" applyNumberFormat="1" applyFont="1" applyFill="1" applyBorder="1" applyAlignment="1">
      <alignment vertical="center" wrapText="1"/>
    </xf>
    <xf numFmtId="49" fontId="42" fillId="0" borderId="38" xfId="2" applyNumberFormat="1" applyFont="1" applyFill="1" applyBorder="1" applyAlignment="1">
      <alignment vertical="center" wrapText="1"/>
    </xf>
    <xf numFmtId="165" fontId="42" fillId="0" borderId="5" xfId="2" applyNumberFormat="1" applyFont="1" applyFill="1" applyBorder="1" applyAlignment="1">
      <alignment horizontal="left" vertical="center" wrapText="1"/>
    </xf>
    <xf numFmtId="0" fontId="42" fillId="9" borderId="47" xfId="2" applyFont="1" applyFill="1" applyBorder="1" applyAlignment="1">
      <alignment horizontal="left" vertical="center" wrapText="1"/>
    </xf>
    <xf numFmtId="0" fontId="43" fillId="9" borderId="41" xfId="2" applyFont="1" applyFill="1" applyBorder="1" applyAlignment="1">
      <alignment vertical="center" wrapText="1"/>
    </xf>
    <xf numFmtId="0" fontId="42" fillId="9" borderId="41" xfId="2" applyFont="1" applyFill="1" applyBorder="1" applyAlignment="1">
      <alignment vertical="center" wrapText="1"/>
    </xf>
    <xf numFmtId="49" fontId="42" fillId="8" borderId="2" xfId="2" applyNumberFormat="1" applyFont="1" applyFill="1" applyBorder="1" applyAlignment="1">
      <alignment horizontal="left" vertical="center" wrapText="1"/>
    </xf>
    <xf numFmtId="49" fontId="43" fillId="8" borderId="3" xfId="2" applyNumberFormat="1" applyFont="1" applyFill="1" applyBorder="1" applyAlignment="1">
      <alignment vertical="center" wrapText="1"/>
    </xf>
    <xf numFmtId="49" fontId="42" fillId="8" borderId="3" xfId="2" applyNumberFormat="1" applyFont="1" applyFill="1" applyBorder="1" applyAlignment="1">
      <alignment vertical="center" wrapText="1"/>
    </xf>
    <xf numFmtId="49" fontId="42" fillId="8" borderId="8" xfId="2" applyNumberFormat="1" applyFont="1" applyFill="1" applyBorder="1" applyAlignment="1">
      <alignment horizontal="left" vertical="center" wrapText="1"/>
    </xf>
    <xf numFmtId="49" fontId="43" fillId="8" borderId="1" xfId="2" applyNumberFormat="1" applyFont="1" applyFill="1" applyBorder="1" applyAlignment="1">
      <alignment vertical="center" wrapText="1"/>
    </xf>
    <xf numFmtId="49" fontId="42" fillId="8" borderId="1" xfId="2" applyNumberFormat="1" applyFont="1" applyFill="1" applyBorder="1" applyAlignment="1">
      <alignment vertical="center" wrapText="1"/>
    </xf>
    <xf numFmtId="165" fontId="42" fillId="7" borderId="5" xfId="2" applyNumberFormat="1" applyFont="1" applyFill="1" applyBorder="1" applyAlignment="1">
      <alignment horizontal="left" vertical="center" wrapText="1"/>
    </xf>
    <xf numFmtId="2" fontId="0" fillId="0" borderId="0" xfId="0" applyNumberFormat="1"/>
    <xf numFmtId="49" fontId="2" fillId="2" borderId="0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/>
    </xf>
    <xf numFmtId="49" fontId="2" fillId="2" borderId="22" xfId="0" applyNumberFormat="1" applyFont="1" applyFill="1" applyBorder="1" applyAlignment="1">
      <alignment horizontal="center" vertical="center"/>
    </xf>
    <xf numFmtId="49" fontId="5" fillId="0" borderId="12" xfId="0" applyNumberFormat="1" applyFont="1" applyFill="1" applyBorder="1" applyAlignment="1">
      <alignment horizontal="center" vertical="center" wrapText="1"/>
    </xf>
    <xf numFmtId="49" fontId="5" fillId="0" borderId="23" xfId="0" applyNumberFormat="1" applyFont="1" applyFill="1" applyBorder="1" applyAlignment="1">
      <alignment horizontal="center" vertical="center" wrapText="1"/>
    </xf>
    <xf numFmtId="49" fontId="5" fillId="0" borderId="18" xfId="0" applyNumberFormat="1" applyFont="1" applyFill="1" applyBorder="1" applyAlignment="1">
      <alignment horizontal="center" vertical="center" wrapTex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7" fillId="0" borderId="19" xfId="0" applyNumberFormat="1" applyFont="1" applyFill="1" applyBorder="1" applyAlignment="1">
      <alignment horizontal="center" vertical="center" wrapText="1"/>
    </xf>
    <xf numFmtId="49" fontId="14" fillId="0" borderId="13" xfId="0" applyNumberFormat="1" applyFont="1" applyFill="1" applyBorder="1" applyAlignment="1">
      <alignment horizontal="center" vertical="center" wrapText="1"/>
    </xf>
    <xf numFmtId="49" fontId="14" fillId="0" borderId="15" xfId="0" applyNumberFormat="1" applyFont="1" applyFill="1" applyBorder="1" applyAlignment="1">
      <alignment horizontal="center" vertical="center" wrapText="1"/>
    </xf>
    <xf numFmtId="49" fontId="14" fillId="0" borderId="19" xfId="0" applyNumberFormat="1" applyFont="1" applyFill="1" applyBorder="1" applyAlignment="1">
      <alignment horizontal="center" vertical="center" wrapText="1"/>
    </xf>
    <xf numFmtId="49" fontId="13" fillId="0" borderId="14" xfId="0" applyNumberFormat="1" applyFont="1" applyFill="1" applyBorder="1" applyAlignment="1">
      <alignment horizontal="center" vertical="center" wrapText="1"/>
    </xf>
    <xf numFmtId="49" fontId="13" fillId="0" borderId="16" xfId="0" applyNumberFormat="1" applyFont="1" applyFill="1" applyBorder="1" applyAlignment="1">
      <alignment horizontal="center" vertical="center" wrapText="1"/>
    </xf>
    <xf numFmtId="49" fontId="13" fillId="0" borderId="2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right" vertical="center" wrapText="1"/>
    </xf>
    <xf numFmtId="49" fontId="4" fillId="0" borderId="3" xfId="0" applyNumberFormat="1" applyFont="1" applyFill="1" applyBorder="1" applyAlignment="1">
      <alignment horizontal="right" vertical="center" wrapText="1"/>
    </xf>
    <xf numFmtId="49" fontId="4" fillId="0" borderId="8" xfId="0" applyNumberFormat="1" applyFont="1" applyFill="1" applyBorder="1" applyAlignment="1">
      <alignment horizontal="right" vertical="center" wrapText="1"/>
    </xf>
    <xf numFmtId="49" fontId="4" fillId="0" borderId="1" xfId="0" applyNumberFormat="1" applyFont="1" applyFill="1" applyBorder="1" applyAlignment="1">
      <alignment horizontal="right" vertical="center" wrapText="1"/>
    </xf>
    <xf numFmtId="49" fontId="4" fillId="0" borderId="5" xfId="0" applyNumberFormat="1" applyFont="1" applyFill="1" applyBorder="1" applyAlignment="1">
      <alignment horizontal="right" vertical="center" wrapText="1"/>
    </xf>
    <xf numFmtId="49" fontId="4" fillId="0" borderId="6" xfId="0" applyNumberFormat="1" applyFont="1" applyFill="1" applyBorder="1" applyAlignment="1">
      <alignment horizontal="right" vertical="center" wrapText="1"/>
    </xf>
    <xf numFmtId="49" fontId="4" fillId="4" borderId="17" xfId="0" applyNumberFormat="1" applyFont="1" applyFill="1" applyBorder="1" applyAlignment="1">
      <alignment horizontal="left" vertical="center" wrapText="1"/>
    </xf>
    <xf numFmtId="49" fontId="4" fillId="4" borderId="18" xfId="0" applyNumberFormat="1" applyFont="1" applyFill="1" applyBorder="1" applyAlignment="1">
      <alignment horizontal="left" vertical="center" wrapText="1"/>
    </xf>
    <xf numFmtId="49" fontId="4" fillId="4" borderId="10" xfId="0" applyNumberFormat="1" applyFont="1" applyFill="1" applyBorder="1" applyAlignment="1">
      <alignment horizontal="left" vertical="center" wrapText="1"/>
    </xf>
    <xf numFmtId="49" fontId="4" fillId="4" borderId="19" xfId="0" applyNumberFormat="1" applyFont="1" applyFill="1" applyBorder="1" applyAlignment="1">
      <alignment horizontal="left" vertical="center" wrapText="1"/>
    </xf>
    <xf numFmtId="49" fontId="4" fillId="4" borderId="20" xfId="0" applyNumberFormat="1" applyFont="1" applyFill="1" applyBorder="1" applyAlignment="1">
      <alignment horizontal="left" vertical="center" wrapText="1"/>
    </xf>
    <xf numFmtId="49" fontId="4" fillId="4" borderId="21" xfId="0" applyNumberFormat="1" applyFont="1" applyFill="1" applyBorder="1" applyAlignment="1">
      <alignment horizontal="left" vertical="center" wrapText="1"/>
    </xf>
    <xf numFmtId="49" fontId="27" fillId="0" borderId="12" xfId="0" applyNumberFormat="1" applyFont="1" applyFill="1" applyBorder="1" applyAlignment="1">
      <alignment horizontal="center" vertical="center" wrapText="1"/>
    </xf>
    <xf numFmtId="49" fontId="27" fillId="0" borderId="13" xfId="0" applyNumberFormat="1" applyFont="1" applyFill="1" applyBorder="1" applyAlignment="1">
      <alignment horizontal="center" vertical="center" wrapText="1"/>
    </xf>
    <xf numFmtId="49" fontId="27" fillId="0" borderId="14" xfId="0" applyNumberFormat="1" applyFont="1" applyFill="1" applyBorder="1" applyAlignment="1">
      <alignment horizontal="center" vertical="center" wrapText="1"/>
    </xf>
    <xf numFmtId="0" fontId="22" fillId="0" borderId="28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25" fillId="0" borderId="12" xfId="2" applyFont="1" applyBorder="1" applyAlignment="1">
      <alignment horizontal="center" vertical="center" wrapText="1"/>
    </xf>
    <xf numFmtId="0" fontId="25" fillId="0" borderId="13" xfId="2" applyFont="1" applyBorder="1" applyAlignment="1">
      <alignment horizontal="center" vertical="center" wrapText="1"/>
    </xf>
    <xf numFmtId="0" fontId="25" fillId="0" borderId="14" xfId="2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2" fillId="0" borderId="25" xfId="0" applyFont="1" applyBorder="1" applyAlignment="1">
      <alignment horizontal="center" vertical="center" wrapText="1"/>
    </xf>
    <xf numFmtId="0" fontId="25" fillId="0" borderId="24" xfId="2" applyFont="1" applyBorder="1" applyAlignment="1">
      <alignment horizontal="center" vertical="center" wrapText="1"/>
    </xf>
    <xf numFmtId="0" fontId="25" fillId="0" borderId="25" xfId="2" applyFont="1" applyBorder="1" applyAlignment="1">
      <alignment horizontal="center" vertical="center" wrapText="1"/>
    </xf>
    <xf numFmtId="0" fontId="25" fillId="0" borderId="26" xfId="2" applyFont="1" applyBorder="1" applyAlignment="1">
      <alignment horizontal="center" vertical="center" wrapText="1"/>
    </xf>
    <xf numFmtId="0" fontId="0" fillId="0" borderId="24" xfId="0" applyBorder="1" applyAlignment="1">
      <alignment horizontal="center"/>
    </xf>
    <xf numFmtId="0" fontId="0" fillId="0" borderId="32" xfId="0" applyBorder="1" applyAlignment="1">
      <alignment horizontal="center"/>
    </xf>
    <xf numFmtId="0" fontId="22" fillId="0" borderId="13" xfId="0" applyFont="1" applyBorder="1" applyAlignment="1">
      <alignment horizontal="center" vertical="center" wrapText="1"/>
    </xf>
    <xf numFmtId="0" fontId="22" fillId="0" borderId="26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25" fillId="0" borderId="28" xfId="2" applyFont="1" applyBorder="1" applyAlignment="1">
      <alignment horizontal="center" vertical="center" wrapText="1"/>
    </xf>
    <xf numFmtId="0" fontId="25" fillId="0" borderId="29" xfId="2" applyFont="1" applyBorder="1" applyAlignment="1">
      <alignment horizontal="center" vertical="center" wrapText="1"/>
    </xf>
  </cellXfs>
  <cellStyles count="3">
    <cellStyle name="Excel Built-in Normal" xfId="2" xr:uid="{00000000-0005-0000-0000-000000000000}"/>
    <cellStyle name="Monétaire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01"/>
  <sheetViews>
    <sheetView tabSelected="1" topLeftCell="A43" workbookViewId="0">
      <selection activeCell="L4" sqref="L4"/>
    </sheetView>
  </sheetViews>
  <sheetFormatPr baseColWidth="10" defaultRowHeight="15"/>
  <cols>
    <col min="1" max="1" width="14.5703125" style="60" customWidth="1"/>
    <col min="2" max="2" width="29.140625" customWidth="1"/>
    <col min="3" max="3" width="46.140625" style="50" customWidth="1"/>
    <col min="4" max="4" width="36.42578125" style="50" customWidth="1"/>
    <col min="5" max="5" width="17.42578125" style="4" hidden="1" customWidth="1"/>
    <col min="6" max="6" width="10.85546875" hidden="1" customWidth="1"/>
    <col min="7" max="7" width="6.85546875" style="8" hidden="1" customWidth="1"/>
    <col min="8" max="8" width="15.85546875" style="46" customWidth="1"/>
    <col min="9" max="9" width="10" style="1" customWidth="1"/>
    <col min="10" max="10" width="9.7109375" customWidth="1"/>
    <col min="11" max="11" width="16.7109375" customWidth="1"/>
    <col min="12" max="12" width="11.5703125" customWidth="1"/>
  </cols>
  <sheetData>
    <row r="1" spans="1:12" ht="36" customHeight="1" thickBot="1">
      <c r="A1" s="185" t="s">
        <v>194</v>
      </c>
      <c r="B1" s="186"/>
      <c r="C1" s="186"/>
      <c r="D1" s="186"/>
      <c r="E1" s="186"/>
      <c r="F1" s="186"/>
      <c r="G1" s="186"/>
      <c r="H1" s="186"/>
      <c r="I1" s="186"/>
      <c r="J1" s="186"/>
      <c r="K1" s="187"/>
    </row>
    <row r="2" spans="1:12" s="1" customFormat="1" ht="39" customHeight="1">
      <c r="A2" s="200" t="s">
        <v>0</v>
      </c>
      <c r="B2" s="201"/>
      <c r="C2" s="206"/>
      <c r="D2" s="207"/>
      <c r="E2" s="188" t="s">
        <v>180</v>
      </c>
      <c r="F2" s="189"/>
      <c r="G2" s="189"/>
      <c r="H2" s="189"/>
      <c r="I2" s="189"/>
      <c r="J2" s="189"/>
      <c r="K2" s="190"/>
    </row>
    <row r="3" spans="1:12" s="1" customFormat="1" ht="48" customHeight="1">
      <c r="A3" s="202" t="s">
        <v>1</v>
      </c>
      <c r="B3" s="203"/>
      <c r="C3" s="208"/>
      <c r="D3" s="209"/>
      <c r="E3" s="191" t="s">
        <v>285</v>
      </c>
      <c r="F3" s="192"/>
      <c r="G3" s="192"/>
      <c r="H3" s="192"/>
      <c r="I3" s="192"/>
      <c r="J3" s="192"/>
      <c r="K3" s="193"/>
    </row>
    <row r="4" spans="1:12" s="1" customFormat="1" ht="29.25" customHeight="1">
      <c r="A4" s="202" t="s">
        <v>2</v>
      </c>
      <c r="B4" s="203"/>
      <c r="C4" s="208"/>
      <c r="D4" s="209"/>
      <c r="E4" s="194" t="s">
        <v>193</v>
      </c>
      <c r="F4" s="195"/>
      <c r="G4" s="195"/>
      <c r="H4" s="195"/>
      <c r="I4" s="195"/>
      <c r="J4" s="195"/>
      <c r="K4" s="196"/>
    </row>
    <row r="5" spans="1:12" s="1" customFormat="1" ht="24.75" customHeight="1" thickBot="1">
      <c r="A5" s="204" t="s">
        <v>3</v>
      </c>
      <c r="B5" s="205"/>
      <c r="C5" s="210"/>
      <c r="D5" s="211"/>
      <c r="E5" s="197" t="s">
        <v>195</v>
      </c>
      <c r="F5" s="198"/>
      <c r="G5" s="198"/>
      <c r="H5" s="198"/>
      <c r="I5" s="198"/>
      <c r="J5" s="198"/>
      <c r="K5" s="199"/>
    </row>
    <row r="6" spans="1:12" ht="36.75" thickBot="1">
      <c r="A6" s="227"/>
      <c r="B6" s="228"/>
      <c r="C6" s="76"/>
      <c r="D6" s="77"/>
      <c r="E6" s="78" t="s">
        <v>4</v>
      </c>
      <c r="F6" s="79" t="s">
        <v>283</v>
      </c>
      <c r="G6" s="80" t="s">
        <v>5</v>
      </c>
      <c r="H6" s="81" t="s">
        <v>6</v>
      </c>
      <c r="I6" s="75" t="s">
        <v>284</v>
      </c>
      <c r="J6" s="82" t="s">
        <v>7</v>
      </c>
      <c r="K6" s="83" t="s">
        <v>8</v>
      </c>
    </row>
    <row r="7" spans="1:12">
      <c r="A7" s="222" t="s">
        <v>31</v>
      </c>
      <c r="B7" s="114" t="s">
        <v>44</v>
      </c>
      <c r="C7" s="115" t="s">
        <v>149</v>
      </c>
      <c r="D7" s="116" t="s">
        <v>196</v>
      </c>
      <c r="E7" s="18" t="s">
        <v>45</v>
      </c>
      <c r="F7" s="19">
        <v>44</v>
      </c>
      <c r="G7" s="89">
        <v>1</v>
      </c>
      <c r="H7" s="39" t="s">
        <v>15</v>
      </c>
      <c r="I7" s="55">
        <f t="shared" ref="I7:I70" si="0">F7/G7</f>
        <v>44</v>
      </c>
      <c r="J7" s="17"/>
      <c r="K7" s="52">
        <f>I7*J7</f>
        <v>0</v>
      </c>
      <c r="L7" s="184"/>
    </row>
    <row r="8" spans="1:12">
      <c r="A8" s="223"/>
      <c r="B8" s="117" t="s">
        <v>44</v>
      </c>
      <c r="C8" s="118" t="s">
        <v>197</v>
      </c>
      <c r="D8" s="119" t="s">
        <v>196</v>
      </c>
      <c r="E8" s="20" t="s">
        <v>45</v>
      </c>
      <c r="F8" s="21">
        <v>44.6</v>
      </c>
      <c r="G8" s="90">
        <v>1</v>
      </c>
      <c r="H8" s="40" t="s">
        <v>15</v>
      </c>
      <c r="I8" s="56">
        <f t="shared" si="0"/>
        <v>44.6</v>
      </c>
      <c r="J8" s="35"/>
      <c r="K8" s="53">
        <f t="shared" ref="K8:K82" si="1">I8*J8</f>
        <v>0</v>
      </c>
      <c r="L8" s="184"/>
    </row>
    <row r="9" spans="1:12">
      <c r="A9" s="223"/>
      <c r="B9" s="117" t="s">
        <v>198</v>
      </c>
      <c r="C9" s="118" t="s">
        <v>150</v>
      </c>
      <c r="D9" s="119" t="s">
        <v>199</v>
      </c>
      <c r="E9" s="20" t="s">
        <v>45</v>
      </c>
      <c r="F9" s="21">
        <v>41</v>
      </c>
      <c r="G9" s="90">
        <v>1</v>
      </c>
      <c r="H9" s="40" t="s">
        <v>15</v>
      </c>
      <c r="I9" s="56">
        <f t="shared" si="0"/>
        <v>41</v>
      </c>
      <c r="J9" s="35"/>
      <c r="K9" s="53">
        <f t="shared" si="1"/>
        <v>0</v>
      </c>
      <c r="L9" s="184"/>
    </row>
    <row r="10" spans="1:12" ht="15.75" thickBot="1">
      <c r="A10" s="230"/>
      <c r="B10" s="120" t="s">
        <v>46</v>
      </c>
      <c r="C10" s="121" t="s">
        <v>200</v>
      </c>
      <c r="D10" s="122" t="s">
        <v>201</v>
      </c>
      <c r="E10" s="22" t="s">
        <v>45</v>
      </c>
      <c r="F10" s="23">
        <v>24.8</v>
      </c>
      <c r="G10" s="91">
        <v>1</v>
      </c>
      <c r="H10" s="41" t="s">
        <v>15</v>
      </c>
      <c r="I10" s="57">
        <f t="shared" si="0"/>
        <v>24.8</v>
      </c>
      <c r="J10" s="37"/>
      <c r="K10" s="54">
        <f t="shared" si="1"/>
        <v>0</v>
      </c>
      <c r="L10" s="184"/>
    </row>
    <row r="11" spans="1:12" ht="15" customHeight="1">
      <c r="A11" s="223" t="s">
        <v>47</v>
      </c>
      <c r="B11" s="123" t="s">
        <v>198</v>
      </c>
      <c r="C11" s="124" t="s">
        <v>202</v>
      </c>
      <c r="D11" s="125" t="s">
        <v>199</v>
      </c>
      <c r="E11" s="84" t="s">
        <v>48</v>
      </c>
      <c r="F11" s="85">
        <v>45.8</v>
      </c>
      <c r="G11" s="92">
        <v>1</v>
      </c>
      <c r="H11" s="86" t="s">
        <v>144</v>
      </c>
      <c r="I11" s="74">
        <f t="shared" si="0"/>
        <v>45.8</v>
      </c>
      <c r="J11" s="87"/>
      <c r="K11" s="88">
        <f t="shared" si="1"/>
        <v>0</v>
      </c>
      <c r="L11" s="184"/>
    </row>
    <row r="12" spans="1:12">
      <c r="A12" s="223"/>
      <c r="B12" s="126" t="s">
        <v>203</v>
      </c>
      <c r="C12" s="127" t="s">
        <v>204</v>
      </c>
      <c r="D12" s="128" t="s">
        <v>205</v>
      </c>
      <c r="E12" s="20" t="s">
        <v>48</v>
      </c>
      <c r="F12" s="21">
        <v>44</v>
      </c>
      <c r="G12" s="90">
        <v>1</v>
      </c>
      <c r="H12" s="43" t="s">
        <v>144</v>
      </c>
      <c r="I12" s="56">
        <f t="shared" si="0"/>
        <v>44</v>
      </c>
      <c r="J12" s="35"/>
      <c r="K12" s="53">
        <f t="shared" si="1"/>
        <v>0</v>
      </c>
      <c r="L12" s="184"/>
    </row>
    <row r="13" spans="1:12">
      <c r="A13" s="223"/>
      <c r="B13" s="126" t="s">
        <v>60</v>
      </c>
      <c r="C13" s="127" t="s">
        <v>206</v>
      </c>
      <c r="D13" s="128" t="s">
        <v>207</v>
      </c>
      <c r="E13" s="20" t="s">
        <v>48</v>
      </c>
      <c r="F13" s="21">
        <v>42.56</v>
      </c>
      <c r="G13" s="90">
        <v>1</v>
      </c>
      <c r="H13" s="43" t="s">
        <v>144</v>
      </c>
      <c r="I13" s="56">
        <f t="shared" si="0"/>
        <v>42.56</v>
      </c>
      <c r="J13" s="35"/>
      <c r="K13" s="53">
        <f t="shared" si="1"/>
        <v>0</v>
      </c>
      <c r="L13" s="184"/>
    </row>
    <row r="14" spans="1:12">
      <c r="A14" s="223"/>
      <c r="B14" s="126" t="s">
        <v>208</v>
      </c>
      <c r="C14" s="127" t="s">
        <v>209</v>
      </c>
      <c r="D14" s="128" t="s">
        <v>210</v>
      </c>
      <c r="E14" s="20" t="s">
        <v>48</v>
      </c>
      <c r="F14" s="21">
        <v>49.975999999999999</v>
      </c>
      <c r="G14" s="90">
        <v>1</v>
      </c>
      <c r="H14" s="43" t="s">
        <v>144</v>
      </c>
      <c r="I14" s="56">
        <f t="shared" si="0"/>
        <v>49.975999999999999</v>
      </c>
      <c r="J14" s="35"/>
      <c r="K14" s="53">
        <f t="shared" si="1"/>
        <v>0</v>
      </c>
      <c r="L14" s="184"/>
    </row>
    <row r="15" spans="1:12">
      <c r="A15" s="223"/>
      <c r="B15" s="126" t="s">
        <v>44</v>
      </c>
      <c r="C15" s="127" t="s">
        <v>49</v>
      </c>
      <c r="D15" s="128" t="s">
        <v>196</v>
      </c>
      <c r="E15" s="20" t="s">
        <v>48</v>
      </c>
      <c r="F15" s="21">
        <v>35.36</v>
      </c>
      <c r="G15" s="90">
        <v>1</v>
      </c>
      <c r="H15" s="43" t="s">
        <v>144</v>
      </c>
      <c r="I15" s="56">
        <f t="shared" si="0"/>
        <v>35.36</v>
      </c>
      <c r="J15" s="35"/>
      <c r="K15" s="53">
        <f t="shared" si="1"/>
        <v>0</v>
      </c>
      <c r="L15" s="184"/>
    </row>
    <row r="16" spans="1:12" ht="24">
      <c r="A16" s="223"/>
      <c r="B16" s="126" t="s">
        <v>211</v>
      </c>
      <c r="C16" s="127" t="s">
        <v>218</v>
      </c>
      <c r="D16" s="128" t="s">
        <v>212</v>
      </c>
      <c r="E16" s="31" t="s">
        <v>48</v>
      </c>
      <c r="F16" s="21">
        <v>53</v>
      </c>
      <c r="G16" s="90">
        <v>1</v>
      </c>
      <c r="H16" s="43" t="s">
        <v>144</v>
      </c>
      <c r="I16" s="56">
        <f t="shared" si="0"/>
        <v>53</v>
      </c>
      <c r="J16" s="35"/>
      <c r="K16" s="53">
        <f t="shared" si="1"/>
        <v>0</v>
      </c>
      <c r="L16" s="184"/>
    </row>
    <row r="17" spans="1:12">
      <c r="A17" s="223"/>
      <c r="B17" s="126" t="s">
        <v>46</v>
      </c>
      <c r="C17" s="127" t="s">
        <v>213</v>
      </c>
      <c r="D17" s="128" t="s">
        <v>50</v>
      </c>
      <c r="E17" s="20" t="s">
        <v>48</v>
      </c>
      <c r="F17" s="21">
        <v>33.200000000000003</v>
      </c>
      <c r="G17" s="90">
        <v>1</v>
      </c>
      <c r="H17" s="43" t="s">
        <v>144</v>
      </c>
      <c r="I17" s="56">
        <f t="shared" si="0"/>
        <v>33.200000000000003</v>
      </c>
      <c r="J17" s="35"/>
      <c r="K17" s="53">
        <f t="shared" si="1"/>
        <v>0</v>
      </c>
      <c r="L17" s="184"/>
    </row>
    <row r="18" spans="1:12">
      <c r="A18" s="223"/>
      <c r="B18" s="126" t="s">
        <v>198</v>
      </c>
      <c r="C18" s="127" t="s">
        <v>214</v>
      </c>
      <c r="D18" s="128" t="s">
        <v>215</v>
      </c>
      <c r="E18" s="20" t="s">
        <v>48</v>
      </c>
      <c r="F18" s="21">
        <v>45.8</v>
      </c>
      <c r="G18" s="90">
        <v>1</v>
      </c>
      <c r="H18" s="43" t="s">
        <v>144</v>
      </c>
      <c r="I18" s="56">
        <f t="shared" si="0"/>
        <v>45.8</v>
      </c>
      <c r="J18" s="35"/>
      <c r="K18" s="53">
        <f t="shared" si="1"/>
        <v>0</v>
      </c>
      <c r="L18" s="184"/>
    </row>
    <row r="19" spans="1:12" ht="15.75" thickBot="1">
      <c r="A19" s="230"/>
      <c r="B19" s="129" t="s">
        <v>51</v>
      </c>
      <c r="C19" s="130" t="s">
        <v>216</v>
      </c>
      <c r="D19" s="131" t="s">
        <v>217</v>
      </c>
      <c r="E19" s="22" t="s">
        <v>48</v>
      </c>
      <c r="F19" s="23">
        <v>50.480000000000004</v>
      </c>
      <c r="G19" s="91">
        <v>1</v>
      </c>
      <c r="H19" s="44" t="s">
        <v>144</v>
      </c>
      <c r="I19" s="57">
        <f t="shared" si="0"/>
        <v>50.480000000000004</v>
      </c>
      <c r="J19" s="37"/>
      <c r="K19" s="54">
        <f t="shared" si="1"/>
        <v>0</v>
      </c>
      <c r="L19" s="184"/>
    </row>
    <row r="20" spans="1:12">
      <c r="A20" s="217" t="s">
        <v>52</v>
      </c>
      <c r="B20" s="132" t="s">
        <v>51</v>
      </c>
      <c r="C20" s="115" t="s">
        <v>219</v>
      </c>
      <c r="D20" s="116" t="s">
        <v>220</v>
      </c>
      <c r="E20" s="18" t="s">
        <v>48</v>
      </c>
      <c r="F20" s="19">
        <v>46.88</v>
      </c>
      <c r="G20" s="89">
        <v>1</v>
      </c>
      <c r="H20" s="42" t="s">
        <v>144</v>
      </c>
      <c r="I20" s="55">
        <f t="shared" si="0"/>
        <v>46.88</v>
      </c>
      <c r="J20" s="17"/>
      <c r="K20" s="52">
        <f t="shared" si="1"/>
        <v>0</v>
      </c>
      <c r="L20" s="184"/>
    </row>
    <row r="21" spans="1:12">
      <c r="A21" s="215"/>
      <c r="B21" s="117" t="s">
        <v>203</v>
      </c>
      <c r="C21" s="118" t="s">
        <v>221</v>
      </c>
      <c r="D21" s="119" t="s">
        <v>222</v>
      </c>
      <c r="E21" s="20" t="s">
        <v>48</v>
      </c>
      <c r="F21" s="21">
        <v>53.36</v>
      </c>
      <c r="G21" s="90">
        <v>1</v>
      </c>
      <c r="H21" s="43" t="s">
        <v>144</v>
      </c>
      <c r="I21" s="56">
        <f t="shared" si="0"/>
        <v>53.36</v>
      </c>
      <c r="J21" s="35"/>
      <c r="K21" s="53">
        <f t="shared" si="1"/>
        <v>0</v>
      </c>
      <c r="L21" s="184"/>
    </row>
    <row r="22" spans="1:12" ht="15.75" thickBot="1">
      <c r="A22" s="216"/>
      <c r="B22" s="133" t="s">
        <v>198</v>
      </c>
      <c r="C22" s="121" t="s">
        <v>223</v>
      </c>
      <c r="D22" s="122" t="s">
        <v>215</v>
      </c>
      <c r="E22" s="22" t="s">
        <v>48</v>
      </c>
      <c r="F22" s="23">
        <v>46.519999999999996</v>
      </c>
      <c r="G22" s="91">
        <v>1</v>
      </c>
      <c r="H22" s="44" t="s">
        <v>144</v>
      </c>
      <c r="I22" s="57">
        <f t="shared" si="0"/>
        <v>46.519999999999996</v>
      </c>
      <c r="J22" s="37"/>
      <c r="K22" s="54">
        <f t="shared" si="1"/>
        <v>0</v>
      </c>
      <c r="L22" s="184"/>
    </row>
    <row r="23" spans="1:12">
      <c r="A23" s="215" t="s">
        <v>32</v>
      </c>
      <c r="B23" s="134" t="s">
        <v>44</v>
      </c>
      <c r="C23" s="135" t="s">
        <v>54</v>
      </c>
      <c r="D23" s="136" t="s">
        <v>196</v>
      </c>
      <c r="E23" s="18" t="s">
        <v>48</v>
      </c>
      <c r="F23" s="19">
        <v>59.480000000000004</v>
      </c>
      <c r="G23" s="89">
        <v>1</v>
      </c>
      <c r="H23" s="42" t="s">
        <v>144</v>
      </c>
      <c r="I23" s="55">
        <f t="shared" si="0"/>
        <v>59.480000000000004</v>
      </c>
      <c r="J23" s="17"/>
      <c r="K23" s="52">
        <f t="shared" si="1"/>
        <v>0</v>
      </c>
      <c r="L23" s="184"/>
    </row>
    <row r="24" spans="1:12" ht="15.75" thickBot="1">
      <c r="A24" s="218"/>
      <c r="B24" s="137" t="s">
        <v>56</v>
      </c>
      <c r="C24" s="138" t="s">
        <v>57</v>
      </c>
      <c r="D24" s="139" t="s">
        <v>58</v>
      </c>
      <c r="E24" s="22" t="s">
        <v>48</v>
      </c>
      <c r="F24" s="23">
        <v>45.8</v>
      </c>
      <c r="G24" s="91">
        <v>1</v>
      </c>
      <c r="H24" s="44" t="s">
        <v>144</v>
      </c>
      <c r="I24" s="57">
        <f t="shared" si="0"/>
        <v>45.8</v>
      </c>
      <c r="J24" s="37"/>
      <c r="K24" s="54">
        <f t="shared" si="1"/>
        <v>0</v>
      </c>
      <c r="L24" s="184"/>
    </row>
    <row r="25" spans="1:12" ht="24">
      <c r="A25" s="224" t="s">
        <v>17</v>
      </c>
      <c r="B25" s="140" t="s">
        <v>60</v>
      </c>
      <c r="C25" s="141" t="s">
        <v>224</v>
      </c>
      <c r="D25" s="142" t="s">
        <v>53</v>
      </c>
      <c r="E25" s="24" t="s">
        <v>59</v>
      </c>
      <c r="F25" s="25">
        <v>26.000000553</v>
      </c>
      <c r="G25" s="26">
        <v>1</v>
      </c>
      <c r="H25" s="42" t="s">
        <v>147</v>
      </c>
      <c r="I25" s="55">
        <f t="shared" si="0"/>
        <v>26.000000553</v>
      </c>
      <c r="J25" s="17"/>
      <c r="K25" s="52">
        <f t="shared" si="1"/>
        <v>0</v>
      </c>
      <c r="L25" s="184"/>
    </row>
    <row r="26" spans="1:12">
      <c r="A26" s="225"/>
      <c r="B26" s="126" t="s">
        <v>151</v>
      </c>
      <c r="C26" s="127" t="s">
        <v>152</v>
      </c>
      <c r="D26" s="128" t="s">
        <v>225</v>
      </c>
      <c r="E26" s="31" t="s">
        <v>59</v>
      </c>
      <c r="F26" s="32">
        <v>26.1</v>
      </c>
      <c r="G26" s="62">
        <v>1</v>
      </c>
      <c r="H26" s="43" t="s">
        <v>147</v>
      </c>
      <c r="I26" s="56">
        <f t="shared" si="0"/>
        <v>26.1</v>
      </c>
      <c r="J26" s="35"/>
      <c r="K26" s="53">
        <f t="shared" si="1"/>
        <v>0</v>
      </c>
      <c r="L26" s="184"/>
    </row>
    <row r="27" spans="1:12">
      <c r="A27" s="225"/>
      <c r="B27" s="126" t="s">
        <v>61</v>
      </c>
      <c r="C27" s="127" t="s">
        <v>226</v>
      </c>
      <c r="D27" s="128" t="s">
        <v>53</v>
      </c>
      <c r="E27" s="31" t="s">
        <v>228</v>
      </c>
      <c r="F27" s="32">
        <v>56.405999999999999</v>
      </c>
      <c r="G27" s="62">
        <v>12</v>
      </c>
      <c r="H27" s="40" t="s">
        <v>229</v>
      </c>
      <c r="I27" s="56">
        <f t="shared" si="0"/>
        <v>4.7004999999999999</v>
      </c>
      <c r="J27" s="35"/>
      <c r="K27" s="53">
        <f t="shared" si="1"/>
        <v>0</v>
      </c>
      <c r="L27" s="184"/>
    </row>
    <row r="28" spans="1:12">
      <c r="A28" s="225"/>
      <c r="B28" s="126" t="s">
        <v>61</v>
      </c>
      <c r="C28" s="127" t="s">
        <v>227</v>
      </c>
      <c r="D28" s="128" t="s">
        <v>53</v>
      </c>
      <c r="E28" s="31" t="s">
        <v>228</v>
      </c>
      <c r="F28" s="32">
        <v>67.800000000000011</v>
      </c>
      <c r="G28" s="62">
        <v>12</v>
      </c>
      <c r="H28" s="40" t="s">
        <v>229</v>
      </c>
      <c r="I28" s="56">
        <f t="shared" si="0"/>
        <v>5.6500000000000012</v>
      </c>
      <c r="J28" s="35"/>
      <c r="K28" s="53">
        <f t="shared" si="1"/>
        <v>0</v>
      </c>
      <c r="L28" s="184"/>
    </row>
    <row r="29" spans="1:12">
      <c r="A29" s="225"/>
      <c r="B29" s="126" t="s">
        <v>61</v>
      </c>
      <c r="C29" s="127" t="s">
        <v>153</v>
      </c>
      <c r="D29" s="128" t="s">
        <v>53</v>
      </c>
      <c r="E29" s="31" t="s">
        <v>155</v>
      </c>
      <c r="F29" s="32">
        <v>54.14</v>
      </c>
      <c r="G29" s="62">
        <v>12</v>
      </c>
      <c r="H29" s="40" t="s">
        <v>34</v>
      </c>
      <c r="I29" s="56">
        <f t="shared" si="0"/>
        <v>4.5116666666666667</v>
      </c>
      <c r="J29" s="35"/>
      <c r="K29" s="53">
        <f t="shared" si="1"/>
        <v>0</v>
      </c>
      <c r="L29" s="184"/>
    </row>
    <row r="30" spans="1:12">
      <c r="A30" s="225"/>
      <c r="B30" s="126" t="s">
        <v>61</v>
      </c>
      <c r="C30" s="127" t="s">
        <v>154</v>
      </c>
      <c r="D30" s="128" t="s">
        <v>53</v>
      </c>
      <c r="E30" s="31" t="s">
        <v>155</v>
      </c>
      <c r="F30" s="32">
        <v>54.14</v>
      </c>
      <c r="G30" s="62">
        <v>12</v>
      </c>
      <c r="H30" s="40" t="s">
        <v>34</v>
      </c>
      <c r="I30" s="56">
        <f t="shared" si="0"/>
        <v>4.5116666666666667</v>
      </c>
      <c r="J30" s="35"/>
      <c r="K30" s="53">
        <f t="shared" si="1"/>
        <v>0</v>
      </c>
      <c r="L30" s="184"/>
    </row>
    <row r="31" spans="1:12">
      <c r="A31" s="225"/>
      <c r="B31" s="126" t="s">
        <v>61</v>
      </c>
      <c r="C31" s="127" t="s">
        <v>62</v>
      </c>
      <c r="D31" s="128" t="s">
        <v>53</v>
      </c>
      <c r="E31" s="31" t="s">
        <v>156</v>
      </c>
      <c r="F31" s="32">
        <v>49.341999999999999</v>
      </c>
      <c r="G31" s="62">
        <v>12</v>
      </c>
      <c r="H31" s="40" t="s">
        <v>33</v>
      </c>
      <c r="I31" s="56">
        <f t="shared" si="0"/>
        <v>4.1118333333333332</v>
      </c>
      <c r="J31" s="35"/>
      <c r="K31" s="53">
        <f t="shared" si="1"/>
        <v>0</v>
      </c>
      <c r="L31" s="184"/>
    </row>
    <row r="32" spans="1:12">
      <c r="A32" s="225"/>
      <c r="B32" s="126" t="s">
        <v>61</v>
      </c>
      <c r="C32" s="127" t="s">
        <v>63</v>
      </c>
      <c r="D32" s="128" t="s">
        <v>53</v>
      </c>
      <c r="E32" s="31" t="s">
        <v>155</v>
      </c>
      <c r="F32" s="32">
        <v>54.14</v>
      </c>
      <c r="G32" s="62">
        <v>12</v>
      </c>
      <c r="H32" s="40" t="s">
        <v>34</v>
      </c>
      <c r="I32" s="56">
        <f t="shared" si="0"/>
        <v>4.5116666666666667</v>
      </c>
      <c r="J32" s="35"/>
      <c r="K32" s="53">
        <f t="shared" si="1"/>
        <v>0</v>
      </c>
      <c r="L32" s="184"/>
    </row>
    <row r="33" spans="1:12">
      <c r="A33" s="225"/>
      <c r="B33" s="126" t="s">
        <v>64</v>
      </c>
      <c r="C33" s="127" t="s">
        <v>65</v>
      </c>
      <c r="D33" s="128" t="s">
        <v>66</v>
      </c>
      <c r="E33" s="31" t="s">
        <v>67</v>
      </c>
      <c r="F33" s="32">
        <v>52.474999999999994</v>
      </c>
      <c r="G33" s="62">
        <v>6</v>
      </c>
      <c r="H33" s="40" t="s">
        <v>35</v>
      </c>
      <c r="I33" s="56">
        <f t="shared" si="0"/>
        <v>8.7458333333333318</v>
      </c>
      <c r="J33" s="35"/>
      <c r="K33" s="53">
        <f t="shared" si="1"/>
        <v>0</v>
      </c>
      <c r="L33" s="184"/>
    </row>
    <row r="34" spans="1:12">
      <c r="A34" s="225"/>
      <c r="B34" s="126" t="s">
        <v>64</v>
      </c>
      <c r="C34" s="127" t="s">
        <v>68</v>
      </c>
      <c r="D34" s="128" t="s">
        <v>66</v>
      </c>
      <c r="E34" s="31" t="s">
        <v>69</v>
      </c>
      <c r="F34" s="32">
        <v>60.804999999999993</v>
      </c>
      <c r="G34" s="62">
        <v>12</v>
      </c>
      <c r="H34" s="40" t="s">
        <v>36</v>
      </c>
      <c r="I34" s="56">
        <f t="shared" si="0"/>
        <v>5.0670833333333327</v>
      </c>
      <c r="J34" s="35"/>
      <c r="K34" s="53">
        <f t="shared" si="1"/>
        <v>0</v>
      </c>
      <c r="L34" s="184"/>
    </row>
    <row r="35" spans="1:12">
      <c r="A35" s="225"/>
      <c r="B35" s="126" t="s">
        <v>70</v>
      </c>
      <c r="C35" s="127" t="s">
        <v>71</v>
      </c>
      <c r="D35" s="128" t="s">
        <v>72</v>
      </c>
      <c r="E35" s="31" t="s">
        <v>69</v>
      </c>
      <c r="F35" s="32">
        <v>60.304999999999993</v>
      </c>
      <c r="G35" s="62">
        <v>12</v>
      </c>
      <c r="H35" s="40" t="s">
        <v>36</v>
      </c>
      <c r="I35" s="56">
        <f t="shared" si="0"/>
        <v>5.0254166666666658</v>
      </c>
      <c r="J35" s="35"/>
      <c r="K35" s="53">
        <f t="shared" si="1"/>
        <v>0</v>
      </c>
      <c r="L35" s="184"/>
    </row>
    <row r="36" spans="1:12" ht="15.75" thickBot="1">
      <c r="A36" s="225"/>
      <c r="B36" s="143" t="s">
        <v>44</v>
      </c>
      <c r="C36" s="144" t="s">
        <v>73</v>
      </c>
      <c r="D36" s="145" t="s">
        <v>55</v>
      </c>
      <c r="E36" s="93" t="s">
        <v>74</v>
      </c>
      <c r="F36" s="94">
        <v>34.283000000000001</v>
      </c>
      <c r="G36" s="95">
        <v>6</v>
      </c>
      <c r="H36" s="96" t="s">
        <v>148</v>
      </c>
      <c r="I36" s="97">
        <f t="shared" si="0"/>
        <v>5.7138333333333335</v>
      </c>
      <c r="J36" s="98"/>
      <c r="K36" s="99">
        <f t="shared" si="1"/>
        <v>0</v>
      </c>
      <c r="L36" s="184"/>
    </row>
    <row r="37" spans="1:12">
      <c r="A37" s="224" t="s">
        <v>159</v>
      </c>
      <c r="B37" s="146" t="s">
        <v>151</v>
      </c>
      <c r="C37" s="147" t="s">
        <v>157</v>
      </c>
      <c r="D37" s="148" t="s">
        <v>230</v>
      </c>
      <c r="E37" s="18" t="s">
        <v>48</v>
      </c>
      <c r="F37" s="19">
        <v>26</v>
      </c>
      <c r="G37" s="26">
        <v>1</v>
      </c>
      <c r="H37" s="42" t="s">
        <v>144</v>
      </c>
      <c r="I37" s="55">
        <f t="shared" si="0"/>
        <v>26</v>
      </c>
      <c r="J37" s="17"/>
      <c r="K37" s="52">
        <f t="shared" si="1"/>
        <v>0</v>
      </c>
      <c r="L37" s="184"/>
    </row>
    <row r="38" spans="1:12" ht="15.75" customHeight="1" thickBot="1">
      <c r="A38" s="226"/>
      <c r="B38" s="149" t="s">
        <v>151</v>
      </c>
      <c r="C38" s="150" t="s">
        <v>158</v>
      </c>
      <c r="D38" s="151" t="s">
        <v>225</v>
      </c>
      <c r="E38" s="22" t="s">
        <v>231</v>
      </c>
      <c r="F38" s="23">
        <v>33.099999999999994</v>
      </c>
      <c r="G38" s="29">
        <v>9</v>
      </c>
      <c r="H38" s="44" t="s">
        <v>232</v>
      </c>
      <c r="I38" s="57">
        <f t="shared" si="0"/>
        <v>3.6777777777777771</v>
      </c>
      <c r="J38" s="37"/>
      <c r="K38" s="54">
        <f t="shared" si="1"/>
        <v>0</v>
      </c>
      <c r="L38" s="184"/>
    </row>
    <row r="39" spans="1:12">
      <c r="A39" s="217" t="s">
        <v>136</v>
      </c>
      <c r="B39" s="114" t="s">
        <v>75</v>
      </c>
      <c r="C39" s="115" t="s">
        <v>76</v>
      </c>
      <c r="D39" s="116" t="s">
        <v>77</v>
      </c>
      <c r="E39" s="18" t="s">
        <v>78</v>
      </c>
      <c r="F39" s="19">
        <v>42.632199999999997</v>
      </c>
      <c r="G39" s="26">
        <v>12</v>
      </c>
      <c r="H39" s="39" t="s">
        <v>33</v>
      </c>
      <c r="I39" s="55">
        <f t="shared" si="0"/>
        <v>3.552683333333333</v>
      </c>
      <c r="J39" s="17"/>
      <c r="K39" s="52">
        <f t="shared" si="1"/>
        <v>0</v>
      </c>
      <c r="L39" s="184"/>
    </row>
    <row r="40" spans="1:12">
      <c r="A40" s="229"/>
      <c r="B40" s="117" t="s">
        <v>75</v>
      </c>
      <c r="C40" s="118" t="s">
        <v>79</v>
      </c>
      <c r="D40" s="119" t="s">
        <v>77</v>
      </c>
      <c r="E40" s="20" t="s">
        <v>78</v>
      </c>
      <c r="F40" s="21">
        <v>42.632199999999997</v>
      </c>
      <c r="G40" s="62">
        <v>12</v>
      </c>
      <c r="H40" s="40" t="s">
        <v>33</v>
      </c>
      <c r="I40" s="56">
        <f t="shared" si="0"/>
        <v>3.552683333333333</v>
      </c>
      <c r="J40" s="35"/>
      <c r="K40" s="53">
        <f t="shared" si="1"/>
        <v>0</v>
      </c>
      <c r="L40" s="184"/>
    </row>
    <row r="41" spans="1:12" ht="15.75" thickBot="1">
      <c r="A41" s="216"/>
      <c r="B41" s="152" t="s">
        <v>75</v>
      </c>
      <c r="C41" s="153" t="s">
        <v>9</v>
      </c>
      <c r="D41" s="154" t="s">
        <v>77</v>
      </c>
      <c r="E41" s="102" t="s">
        <v>80</v>
      </c>
      <c r="F41" s="103">
        <v>43.644999999999996</v>
      </c>
      <c r="G41" s="95">
        <v>12</v>
      </c>
      <c r="H41" s="96" t="s">
        <v>38</v>
      </c>
      <c r="I41" s="97">
        <f t="shared" si="0"/>
        <v>3.637083333333333</v>
      </c>
      <c r="J41" s="98"/>
      <c r="K41" s="99">
        <f t="shared" si="1"/>
        <v>0</v>
      </c>
      <c r="L41" s="184"/>
    </row>
    <row r="42" spans="1:12">
      <c r="A42" s="223" t="s">
        <v>192</v>
      </c>
      <c r="B42" s="155" t="s">
        <v>233</v>
      </c>
      <c r="C42" s="156" t="s">
        <v>234</v>
      </c>
      <c r="D42" s="157" t="s">
        <v>235</v>
      </c>
      <c r="E42" s="18" t="s">
        <v>239</v>
      </c>
      <c r="F42" s="19">
        <v>55.640000000000008</v>
      </c>
      <c r="G42" s="26">
        <v>15</v>
      </c>
      <c r="H42" s="42" t="s">
        <v>240</v>
      </c>
      <c r="I42" s="55">
        <f t="shared" si="0"/>
        <v>3.7093333333333338</v>
      </c>
      <c r="J42" s="17"/>
      <c r="K42" s="52">
        <f t="shared" ref="K42:K45" si="2">I42*J42</f>
        <v>0</v>
      </c>
      <c r="L42" s="184"/>
    </row>
    <row r="43" spans="1:12">
      <c r="A43" s="223"/>
      <c r="B43" s="158" t="s">
        <v>233</v>
      </c>
      <c r="C43" s="159" t="s">
        <v>236</v>
      </c>
      <c r="D43" s="160" t="s">
        <v>235</v>
      </c>
      <c r="E43" s="84" t="s">
        <v>239</v>
      </c>
      <c r="F43" s="21">
        <v>55.640000000000008</v>
      </c>
      <c r="G43" s="62">
        <v>15</v>
      </c>
      <c r="H43" s="43" t="s">
        <v>240</v>
      </c>
      <c r="I43" s="56">
        <f t="shared" si="0"/>
        <v>3.7093333333333338</v>
      </c>
      <c r="J43" s="35"/>
      <c r="K43" s="53">
        <f t="shared" si="2"/>
        <v>0</v>
      </c>
      <c r="L43" s="184"/>
    </row>
    <row r="44" spans="1:12">
      <c r="A44" s="223"/>
      <c r="B44" s="158" t="s">
        <v>233</v>
      </c>
      <c r="C44" s="159" t="s">
        <v>237</v>
      </c>
      <c r="D44" s="160" t="s">
        <v>235</v>
      </c>
      <c r="E44" s="84" t="s">
        <v>239</v>
      </c>
      <c r="F44" s="21">
        <v>55.640000000000008</v>
      </c>
      <c r="G44" s="62">
        <v>15</v>
      </c>
      <c r="H44" s="43" t="s">
        <v>240</v>
      </c>
      <c r="I44" s="56">
        <f t="shared" si="0"/>
        <v>3.7093333333333338</v>
      </c>
      <c r="J44" s="35"/>
      <c r="K44" s="53">
        <f t="shared" si="2"/>
        <v>0</v>
      </c>
      <c r="L44" s="184"/>
    </row>
    <row r="45" spans="1:12">
      <c r="A45" s="223"/>
      <c r="B45" s="158" t="s">
        <v>233</v>
      </c>
      <c r="C45" s="159" t="s">
        <v>238</v>
      </c>
      <c r="D45" s="160" t="s">
        <v>235</v>
      </c>
      <c r="E45" s="84" t="s">
        <v>239</v>
      </c>
      <c r="F45" s="21">
        <v>63.552500000000002</v>
      </c>
      <c r="G45" s="62">
        <v>15</v>
      </c>
      <c r="H45" s="43" t="s">
        <v>240</v>
      </c>
      <c r="I45" s="56">
        <f t="shared" si="0"/>
        <v>4.2368333333333332</v>
      </c>
      <c r="J45" s="35"/>
      <c r="K45" s="53">
        <f t="shared" si="2"/>
        <v>0</v>
      </c>
      <c r="L45" s="184"/>
    </row>
    <row r="46" spans="1:12" ht="15" customHeight="1">
      <c r="A46" s="223"/>
      <c r="B46" s="158" t="s">
        <v>160</v>
      </c>
      <c r="C46" s="159" t="s">
        <v>81</v>
      </c>
      <c r="D46" s="161" t="s">
        <v>241</v>
      </c>
      <c r="E46" s="84" t="s">
        <v>82</v>
      </c>
      <c r="F46" s="85">
        <v>107.62</v>
      </c>
      <c r="G46" s="100">
        <v>12</v>
      </c>
      <c r="H46" s="43" t="s">
        <v>137</v>
      </c>
      <c r="I46" s="56">
        <f t="shared" si="0"/>
        <v>8.9683333333333337</v>
      </c>
      <c r="J46" s="35"/>
      <c r="K46" s="53">
        <f t="shared" si="1"/>
        <v>0</v>
      </c>
      <c r="L46" s="184"/>
    </row>
    <row r="47" spans="1:12">
      <c r="A47" s="223"/>
      <c r="B47" s="158" t="s">
        <v>160</v>
      </c>
      <c r="C47" s="159" t="s">
        <v>10</v>
      </c>
      <c r="D47" s="161" t="s">
        <v>241</v>
      </c>
      <c r="E47" s="20" t="s">
        <v>84</v>
      </c>
      <c r="F47" s="21">
        <v>70.566000000000003</v>
      </c>
      <c r="G47" s="62">
        <v>12</v>
      </c>
      <c r="H47" s="43" t="s">
        <v>138</v>
      </c>
      <c r="I47" s="56">
        <f t="shared" si="0"/>
        <v>5.8805000000000005</v>
      </c>
      <c r="J47" s="35"/>
      <c r="K47" s="53">
        <f t="shared" si="1"/>
        <v>0</v>
      </c>
      <c r="L47" s="184"/>
    </row>
    <row r="48" spans="1:12">
      <c r="A48" s="223"/>
      <c r="B48" s="158" t="s">
        <v>160</v>
      </c>
      <c r="C48" s="159" t="s">
        <v>242</v>
      </c>
      <c r="D48" s="161" t="s">
        <v>241</v>
      </c>
      <c r="E48" s="20" t="s">
        <v>246</v>
      </c>
      <c r="F48" s="21">
        <v>192.35</v>
      </c>
      <c r="G48" s="62">
        <v>1</v>
      </c>
      <c r="H48" s="40" t="s">
        <v>23</v>
      </c>
      <c r="I48" s="56">
        <f t="shared" si="0"/>
        <v>192.35</v>
      </c>
      <c r="J48" s="35"/>
      <c r="K48" s="53">
        <f t="shared" si="1"/>
        <v>0</v>
      </c>
      <c r="L48" s="184"/>
    </row>
    <row r="49" spans="1:12">
      <c r="A49" s="223"/>
      <c r="B49" s="158" t="s">
        <v>160</v>
      </c>
      <c r="C49" s="159" t="s">
        <v>243</v>
      </c>
      <c r="D49" s="161" t="s">
        <v>241</v>
      </c>
      <c r="E49" s="20" t="s">
        <v>85</v>
      </c>
      <c r="F49" s="21">
        <v>17.352499999999999</v>
      </c>
      <c r="G49" s="62">
        <v>2</v>
      </c>
      <c r="H49" s="40" t="s">
        <v>24</v>
      </c>
      <c r="I49" s="56">
        <f t="shared" si="0"/>
        <v>8.6762499999999996</v>
      </c>
      <c r="J49" s="35"/>
      <c r="K49" s="53">
        <f t="shared" si="1"/>
        <v>0</v>
      </c>
      <c r="L49" s="184"/>
    </row>
    <row r="50" spans="1:12">
      <c r="A50" s="223"/>
      <c r="B50" s="158" t="s">
        <v>160</v>
      </c>
      <c r="C50" s="159" t="s">
        <v>244</v>
      </c>
      <c r="D50" s="161" t="s">
        <v>241</v>
      </c>
      <c r="E50" s="20" t="s">
        <v>85</v>
      </c>
      <c r="F50" s="21">
        <v>19.462499999999999</v>
      </c>
      <c r="G50" s="62">
        <v>2</v>
      </c>
      <c r="H50" s="40" t="s">
        <v>30</v>
      </c>
      <c r="I50" s="56">
        <f t="shared" si="0"/>
        <v>9.7312499999999993</v>
      </c>
      <c r="J50" s="35"/>
      <c r="K50" s="53">
        <f t="shared" si="1"/>
        <v>0</v>
      </c>
      <c r="L50" s="184"/>
    </row>
    <row r="51" spans="1:12">
      <c r="A51" s="223"/>
      <c r="B51" s="158" t="s">
        <v>160</v>
      </c>
      <c r="C51" s="159" t="s">
        <v>86</v>
      </c>
      <c r="D51" s="161" t="s">
        <v>241</v>
      </c>
      <c r="E51" s="20" t="s">
        <v>87</v>
      </c>
      <c r="F51" s="21">
        <v>104.28</v>
      </c>
      <c r="G51" s="62">
        <v>6</v>
      </c>
      <c r="H51" s="40" t="s">
        <v>39</v>
      </c>
      <c r="I51" s="56">
        <f t="shared" si="0"/>
        <v>17.38</v>
      </c>
      <c r="J51" s="35"/>
      <c r="K51" s="53">
        <f t="shared" si="1"/>
        <v>0</v>
      </c>
      <c r="L51" s="184"/>
    </row>
    <row r="52" spans="1:12">
      <c r="A52" s="223"/>
      <c r="B52" s="158" t="s">
        <v>160</v>
      </c>
      <c r="C52" s="159" t="s">
        <v>18</v>
      </c>
      <c r="D52" s="161" t="s">
        <v>241</v>
      </c>
      <c r="E52" s="84" t="s">
        <v>82</v>
      </c>
      <c r="F52" s="85">
        <v>107.62</v>
      </c>
      <c r="G52" s="100">
        <v>12</v>
      </c>
      <c r="H52" s="43" t="s">
        <v>137</v>
      </c>
      <c r="I52" s="56">
        <f t="shared" si="0"/>
        <v>8.9683333333333337</v>
      </c>
      <c r="J52" s="35"/>
      <c r="K52" s="53">
        <f t="shared" si="1"/>
        <v>0</v>
      </c>
      <c r="L52" s="184"/>
    </row>
    <row r="53" spans="1:12">
      <c r="A53" s="223"/>
      <c r="B53" s="158" t="s">
        <v>160</v>
      </c>
      <c r="C53" s="159" t="s">
        <v>19</v>
      </c>
      <c r="D53" s="161" t="s">
        <v>241</v>
      </c>
      <c r="E53" s="20" t="s">
        <v>88</v>
      </c>
      <c r="F53" s="21">
        <v>127.72379999999998</v>
      </c>
      <c r="G53" s="62">
        <v>12</v>
      </c>
      <c r="H53" s="43" t="s">
        <v>139</v>
      </c>
      <c r="I53" s="56">
        <f t="shared" si="0"/>
        <v>10.643649999999999</v>
      </c>
      <c r="J53" s="35"/>
      <c r="K53" s="53">
        <f t="shared" si="1"/>
        <v>0</v>
      </c>
      <c r="L53" s="184"/>
    </row>
    <row r="54" spans="1:12">
      <c r="A54" s="223"/>
      <c r="B54" s="158" t="s">
        <v>160</v>
      </c>
      <c r="C54" s="159" t="s">
        <v>20</v>
      </c>
      <c r="D54" s="161" t="s">
        <v>241</v>
      </c>
      <c r="E54" s="20" t="s">
        <v>83</v>
      </c>
      <c r="F54" s="21">
        <v>51.576000000000001</v>
      </c>
      <c r="G54" s="62">
        <v>12</v>
      </c>
      <c r="H54" s="43" t="s">
        <v>138</v>
      </c>
      <c r="I54" s="56">
        <f t="shared" si="0"/>
        <v>4.298</v>
      </c>
      <c r="J54" s="35"/>
      <c r="K54" s="53">
        <f t="shared" si="1"/>
        <v>0</v>
      </c>
      <c r="L54" s="184"/>
    </row>
    <row r="55" spans="1:12">
      <c r="A55" s="223"/>
      <c r="B55" s="158" t="s">
        <v>160</v>
      </c>
      <c r="C55" s="159" t="s">
        <v>21</v>
      </c>
      <c r="D55" s="161" t="s">
        <v>241</v>
      </c>
      <c r="E55" s="20" t="s">
        <v>89</v>
      </c>
      <c r="F55" s="21">
        <v>89.296400000000006</v>
      </c>
      <c r="G55" s="62">
        <v>12</v>
      </c>
      <c r="H55" s="43" t="s">
        <v>140</v>
      </c>
      <c r="I55" s="56">
        <f t="shared" si="0"/>
        <v>7.4413666666666671</v>
      </c>
      <c r="J55" s="35"/>
      <c r="K55" s="53">
        <f t="shared" si="1"/>
        <v>0</v>
      </c>
      <c r="L55" s="184"/>
    </row>
    <row r="56" spans="1:12" ht="25.5">
      <c r="A56" s="223"/>
      <c r="B56" s="158" t="s">
        <v>160</v>
      </c>
      <c r="C56" s="159" t="s">
        <v>245</v>
      </c>
      <c r="D56" s="161" t="s">
        <v>241</v>
      </c>
      <c r="E56" s="31" t="s">
        <v>90</v>
      </c>
      <c r="F56" s="21">
        <v>36.576499999999996</v>
      </c>
      <c r="G56" s="62">
        <v>1</v>
      </c>
      <c r="H56" s="43" t="s">
        <v>141</v>
      </c>
      <c r="I56" s="56">
        <f t="shared" si="0"/>
        <v>36.576499999999996</v>
      </c>
      <c r="J56" s="35"/>
      <c r="K56" s="53">
        <f t="shared" si="1"/>
        <v>0</v>
      </c>
      <c r="L56" s="184"/>
    </row>
    <row r="57" spans="1:12" s="1" customFormat="1" ht="15.75" thickBot="1">
      <c r="A57" s="223"/>
      <c r="B57" s="162" t="s">
        <v>160</v>
      </c>
      <c r="C57" s="163" t="s">
        <v>22</v>
      </c>
      <c r="D57" s="164" t="s">
        <v>241</v>
      </c>
      <c r="E57" s="22" t="s">
        <v>83</v>
      </c>
      <c r="F57" s="23">
        <v>55.386800000000001</v>
      </c>
      <c r="G57" s="29">
        <v>12</v>
      </c>
      <c r="H57" s="41" t="s">
        <v>40</v>
      </c>
      <c r="I57" s="57">
        <f t="shared" si="0"/>
        <v>4.615566666666667</v>
      </c>
      <c r="J57" s="65"/>
      <c r="K57" s="54">
        <f t="shared" si="1"/>
        <v>0</v>
      </c>
      <c r="L57" s="184"/>
    </row>
    <row r="58" spans="1:12">
      <c r="A58" s="231" t="s">
        <v>41</v>
      </c>
      <c r="B58" s="123" t="s">
        <v>91</v>
      </c>
      <c r="C58" s="124" t="s">
        <v>247</v>
      </c>
      <c r="D58" s="125" t="s">
        <v>92</v>
      </c>
      <c r="E58" s="104" t="s">
        <v>93</v>
      </c>
      <c r="F58" s="105">
        <v>96</v>
      </c>
      <c r="G58" s="100">
        <v>4</v>
      </c>
      <c r="H58" s="101" t="s">
        <v>145</v>
      </c>
      <c r="I58" s="74">
        <f t="shared" si="0"/>
        <v>24</v>
      </c>
      <c r="J58" s="87"/>
      <c r="K58" s="88">
        <f t="shared" si="1"/>
        <v>0</v>
      </c>
      <c r="L58" s="184"/>
    </row>
    <row r="59" spans="1:12" ht="15.75" thickBot="1">
      <c r="A59" s="232"/>
      <c r="B59" s="129" t="s">
        <v>161</v>
      </c>
      <c r="C59" s="130" t="s">
        <v>162</v>
      </c>
      <c r="D59" s="131" t="s">
        <v>163</v>
      </c>
      <c r="E59" s="27" t="s">
        <v>164</v>
      </c>
      <c r="F59" s="28">
        <v>653.46</v>
      </c>
      <c r="G59" s="29">
        <v>16</v>
      </c>
      <c r="H59" s="41" t="s">
        <v>248</v>
      </c>
      <c r="I59" s="57">
        <f t="shared" si="0"/>
        <v>40.841250000000002</v>
      </c>
      <c r="J59" s="37"/>
      <c r="K59" s="54">
        <f t="shared" si="1"/>
        <v>0</v>
      </c>
      <c r="L59" s="184"/>
    </row>
    <row r="60" spans="1:12">
      <c r="A60" s="233" t="s">
        <v>188</v>
      </c>
      <c r="B60" s="165" t="s">
        <v>94</v>
      </c>
      <c r="C60" s="141" t="s">
        <v>11</v>
      </c>
      <c r="D60" s="142" t="s">
        <v>95</v>
      </c>
      <c r="E60" s="18" t="s">
        <v>96</v>
      </c>
      <c r="F60" s="19">
        <v>47.499999128409996</v>
      </c>
      <c r="G60" s="26">
        <v>6</v>
      </c>
      <c r="H60" s="39" t="s">
        <v>42</v>
      </c>
      <c r="I60" s="55">
        <f t="shared" si="0"/>
        <v>7.916666521401666</v>
      </c>
      <c r="J60" s="17"/>
      <c r="K60" s="52">
        <f t="shared" si="1"/>
        <v>0</v>
      </c>
      <c r="L60" s="184"/>
    </row>
    <row r="61" spans="1:12">
      <c r="A61" s="220"/>
      <c r="B61" s="126" t="s">
        <v>94</v>
      </c>
      <c r="C61" s="127" t="s">
        <v>12</v>
      </c>
      <c r="D61" s="128" t="s">
        <v>95</v>
      </c>
      <c r="E61" s="20" t="s">
        <v>96</v>
      </c>
      <c r="F61" s="21">
        <v>47.499999128409996</v>
      </c>
      <c r="G61" s="62">
        <v>6</v>
      </c>
      <c r="H61" s="40" t="s">
        <v>42</v>
      </c>
      <c r="I61" s="56">
        <f t="shared" si="0"/>
        <v>7.916666521401666</v>
      </c>
      <c r="J61" s="35"/>
      <c r="K61" s="53">
        <f t="shared" si="1"/>
        <v>0</v>
      </c>
      <c r="L61" s="184"/>
    </row>
    <row r="62" spans="1:12" s="5" customFormat="1">
      <c r="A62" s="220"/>
      <c r="B62" s="126" t="s">
        <v>94</v>
      </c>
      <c r="C62" s="127" t="s">
        <v>13</v>
      </c>
      <c r="D62" s="128" t="s">
        <v>95</v>
      </c>
      <c r="E62" s="20" t="s">
        <v>96</v>
      </c>
      <c r="F62" s="21">
        <v>52.000010200000006</v>
      </c>
      <c r="G62" s="62">
        <v>6</v>
      </c>
      <c r="H62" s="40" t="s">
        <v>42</v>
      </c>
      <c r="I62" s="56">
        <f t="shared" si="0"/>
        <v>8.6666683666666682</v>
      </c>
      <c r="J62" s="36"/>
      <c r="K62" s="53">
        <f t="shared" si="1"/>
        <v>0</v>
      </c>
      <c r="L62" s="184"/>
    </row>
    <row r="63" spans="1:12" ht="15.75" thickBot="1">
      <c r="A63" s="234"/>
      <c r="B63" s="143" t="s">
        <v>94</v>
      </c>
      <c r="C63" s="144" t="s">
        <v>14</v>
      </c>
      <c r="D63" s="145" t="s">
        <v>95</v>
      </c>
      <c r="E63" s="102" t="s">
        <v>96</v>
      </c>
      <c r="F63" s="103">
        <v>47.499999128409996</v>
      </c>
      <c r="G63" s="95">
        <v>6</v>
      </c>
      <c r="H63" s="106" t="s">
        <v>42</v>
      </c>
      <c r="I63" s="97">
        <f t="shared" si="0"/>
        <v>7.916666521401666</v>
      </c>
      <c r="J63" s="113"/>
      <c r="K63" s="99">
        <f t="shared" si="1"/>
        <v>0</v>
      </c>
      <c r="L63" s="184"/>
    </row>
    <row r="64" spans="1:12">
      <c r="A64" s="222" t="s">
        <v>135</v>
      </c>
      <c r="B64" s="155" t="s">
        <v>97</v>
      </c>
      <c r="C64" s="156" t="s">
        <v>249</v>
      </c>
      <c r="D64" s="157" t="s">
        <v>165</v>
      </c>
      <c r="E64" s="24" t="s">
        <v>279</v>
      </c>
      <c r="F64" s="25">
        <v>69.6952</v>
      </c>
      <c r="G64" s="26">
        <v>20</v>
      </c>
      <c r="H64" s="111" t="s">
        <v>282</v>
      </c>
      <c r="I64" s="55">
        <f t="shared" si="0"/>
        <v>3.4847600000000001</v>
      </c>
      <c r="J64" s="66"/>
      <c r="K64" s="52">
        <f t="shared" si="1"/>
        <v>0</v>
      </c>
      <c r="L64" s="184"/>
    </row>
    <row r="65" spans="1:12">
      <c r="A65" s="223"/>
      <c r="B65" s="158" t="s">
        <v>97</v>
      </c>
      <c r="C65" s="159" t="s">
        <v>250</v>
      </c>
      <c r="D65" s="161" t="s">
        <v>165</v>
      </c>
      <c r="E65" s="31" t="s">
        <v>279</v>
      </c>
      <c r="F65" s="32">
        <v>71.900149999999996</v>
      </c>
      <c r="G65" s="62">
        <v>20</v>
      </c>
      <c r="H65" s="112" t="s">
        <v>282</v>
      </c>
      <c r="I65" s="56">
        <f t="shared" si="0"/>
        <v>3.5950074999999999</v>
      </c>
      <c r="J65" s="36"/>
      <c r="K65" s="53">
        <f t="shared" si="1"/>
        <v>0</v>
      </c>
      <c r="L65" s="184"/>
    </row>
    <row r="66" spans="1:12">
      <c r="A66" s="223"/>
      <c r="B66" s="158" t="s">
        <v>97</v>
      </c>
      <c r="C66" s="159" t="s">
        <v>251</v>
      </c>
      <c r="D66" s="161" t="s">
        <v>165</v>
      </c>
      <c r="E66" s="31" t="s">
        <v>279</v>
      </c>
      <c r="F66" s="32">
        <v>80.698849999999993</v>
      </c>
      <c r="G66" s="62">
        <v>20</v>
      </c>
      <c r="H66" s="112" t="s">
        <v>282</v>
      </c>
      <c r="I66" s="56">
        <f t="shared" si="0"/>
        <v>4.0349424999999997</v>
      </c>
      <c r="J66" s="36"/>
      <c r="K66" s="53">
        <f t="shared" si="1"/>
        <v>0</v>
      </c>
      <c r="L66" s="184"/>
    </row>
    <row r="67" spans="1:12" ht="15.75" thickBot="1">
      <c r="A67" s="230"/>
      <c r="B67" s="162" t="s">
        <v>97</v>
      </c>
      <c r="C67" s="163" t="s">
        <v>252</v>
      </c>
      <c r="D67" s="164" t="s">
        <v>165</v>
      </c>
      <c r="E67" s="27" t="s">
        <v>166</v>
      </c>
      <c r="F67" s="28">
        <v>104.0012</v>
      </c>
      <c r="G67" s="29">
        <v>6</v>
      </c>
      <c r="H67" s="41" t="s">
        <v>167</v>
      </c>
      <c r="I67" s="57">
        <f t="shared" si="0"/>
        <v>17.333533333333332</v>
      </c>
      <c r="J67" s="65"/>
      <c r="K67" s="54">
        <f t="shared" si="1"/>
        <v>0</v>
      </c>
      <c r="L67" s="184"/>
    </row>
    <row r="68" spans="1:12">
      <c r="A68" s="219" t="s">
        <v>189</v>
      </c>
      <c r="B68" s="166" t="s">
        <v>98</v>
      </c>
      <c r="C68" s="135" t="s">
        <v>254</v>
      </c>
      <c r="D68" s="136" t="s">
        <v>168</v>
      </c>
      <c r="E68" s="18" t="s">
        <v>170</v>
      </c>
      <c r="F68" s="19">
        <v>8.8047500000000003</v>
      </c>
      <c r="G68" s="26">
        <v>1</v>
      </c>
      <c r="H68" s="39" t="s">
        <v>173</v>
      </c>
      <c r="I68" s="55">
        <f t="shared" si="0"/>
        <v>8.8047500000000003</v>
      </c>
      <c r="J68" s="17"/>
      <c r="K68" s="52">
        <f t="shared" si="1"/>
        <v>0</v>
      </c>
      <c r="L68" s="184"/>
    </row>
    <row r="69" spans="1:12">
      <c r="A69" s="220"/>
      <c r="B69" s="167" t="s">
        <v>98</v>
      </c>
      <c r="C69" s="168" t="s">
        <v>253</v>
      </c>
      <c r="D69" s="169" t="s">
        <v>168</v>
      </c>
      <c r="E69" s="20" t="s">
        <v>171</v>
      </c>
      <c r="F69" s="21">
        <v>43.000399999999999</v>
      </c>
      <c r="G69" s="62">
        <v>1</v>
      </c>
      <c r="H69" s="40" t="s">
        <v>172</v>
      </c>
      <c r="I69" s="56">
        <f t="shared" si="0"/>
        <v>43.000399999999999</v>
      </c>
      <c r="J69" s="14"/>
      <c r="K69" s="53">
        <f t="shared" si="1"/>
        <v>0</v>
      </c>
      <c r="L69" s="184"/>
    </row>
    <row r="70" spans="1:12" ht="15.75" thickBot="1">
      <c r="A70" s="221"/>
      <c r="B70" s="170" t="s">
        <v>98</v>
      </c>
      <c r="C70" s="171" t="s">
        <v>99</v>
      </c>
      <c r="D70" s="172" t="s">
        <v>169</v>
      </c>
      <c r="E70" s="102" t="s">
        <v>100</v>
      </c>
      <c r="F70" s="103">
        <v>20.591000000000001</v>
      </c>
      <c r="G70" s="95">
        <v>6</v>
      </c>
      <c r="H70" s="106" t="s">
        <v>37</v>
      </c>
      <c r="I70" s="97">
        <f t="shared" si="0"/>
        <v>3.4318333333333335</v>
      </c>
      <c r="J70" s="107"/>
      <c r="K70" s="99">
        <f t="shared" si="1"/>
        <v>0</v>
      </c>
      <c r="L70" s="184"/>
    </row>
    <row r="71" spans="1:12" ht="15" customHeight="1">
      <c r="A71" s="224" t="s">
        <v>255</v>
      </c>
      <c r="B71" s="166" t="s">
        <v>256</v>
      </c>
      <c r="C71" s="135" t="s">
        <v>257</v>
      </c>
      <c r="D71" s="136" t="s">
        <v>258</v>
      </c>
      <c r="E71" s="18" t="s">
        <v>114</v>
      </c>
      <c r="F71" s="19">
        <v>40.5</v>
      </c>
      <c r="G71" s="26">
        <v>8</v>
      </c>
      <c r="H71" s="39" t="s">
        <v>267</v>
      </c>
      <c r="I71" s="55">
        <f t="shared" ref="I71:I97" si="3">F71/G71</f>
        <v>5.0625</v>
      </c>
      <c r="J71" s="16"/>
      <c r="K71" s="109">
        <f t="shared" si="1"/>
        <v>0</v>
      </c>
      <c r="L71" s="184"/>
    </row>
    <row r="72" spans="1:12">
      <c r="A72" s="225"/>
      <c r="B72" s="167" t="s">
        <v>98</v>
      </c>
      <c r="C72" s="168" t="s">
        <v>260</v>
      </c>
      <c r="D72" s="169" t="s">
        <v>259</v>
      </c>
      <c r="E72" s="20" t="s">
        <v>264</v>
      </c>
      <c r="F72" s="21">
        <v>4.165</v>
      </c>
      <c r="G72" s="62">
        <v>1</v>
      </c>
      <c r="H72" s="40" t="s">
        <v>264</v>
      </c>
      <c r="I72" s="56">
        <f t="shared" si="3"/>
        <v>4.165</v>
      </c>
      <c r="J72" s="14"/>
      <c r="K72" s="99">
        <f t="shared" si="1"/>
        <v>0</v>
      </c>
      <c r="L72" s="184"/>
    </row>
    <row r="73" spans="1:12">
      <c r="A73" s="225"/>
      <c r="B73" s="167" t="s">
        <v>98</v>
      </c>
      <c r="C73" s="168" t="s">
        <v>261</v>
      </c>
      <c r="D73" s="169" t="s">
        <v>259</v>
      </c>
      <c r="E73" s="20" t="s">
        <v>265</v>
      </c>
      <c r="F73" s="21">
        <v>35.150000000000006</v>
      </c>
      <c r="G73" s="62">
        <v>12</v>
      </c>
      <c r="H73" s="40" t="s">
        <v>268</v>
      </c>
      <c r="I73" s="56">
        <f t="shared" si="3"/>
        <v>2.9291666666666671</v>
      </c>
      <c r="J73" s="14"/>
      <c r="K73" s="99">
        <f t="shared" si="1"/>
        <v>0</v>
      </c>
      <c r="L73" s="184"/>
    </row>
    <row r="74" spans="1:12">
      <c r="A74" s="225"/>
      <c r="B74" s="167" t="s">
        <v>98</v>
      </c>
      <c r="C74" s="168" t="s">
        <v>262</v>
      </c>
      <c r="D74" s="169" t="s">
        <v>168</v>
      </c>
      <c r="E74" s="20" t="s">
        <v>176</v>
      </c>
      <c r="F74" s="21">
        <v>12.9125</v>
      </c>
      <c r="G74" s="62">
        <v>1</v>
      </c>
      <c r="H74" s="40" t="s">
        <v>176</v>
      </c>
      <c r="I74" s="56">
        <f t="shared" si="3"/>
        <v>12.9125</v>
      </c>
      <c r="J74" s="14"/>
      <c r="K74" s="99">
        <f t="shared" si="1"/>
        <v>0</v>
      </c>
      <c r="L74" s="184"/>
    </row>
    <row r="75" spans="1:12" ht="15.75" thickBot="1">
      <c r="A75" s="226"/>
      <c r="B75" s="173" t="s">
        <v>98</v>
      </c>
      <c r="C75" s="138" t="s">
        <v>263</v>
      </c>
      <c r="D75" s="139" t="s">
        <v>259</v>
      </c>
      <c r="E75" s="22" t="s">
        <v>266</v>
      </c>
      <c r="F75" s="23">
        <v>4.5025999999999993</v>
      </c>
      <c r="G75" s="29">
        <v>1</v>
      </c>
      <c r="H75" s="41" t="s">
        <v>266</v>
      </c>
      <c r="I75" s="57">
        <f t="shared" si="3"/>
        <v>4.5025999999999993</v>
      </c>
      <c r="J75" s="15"/>
      <c r="K75" s="54">
        <f t="shared" si="1"/>
        <v>0</v>
      </c>
      <c r="L75" s="184"/>
    </row>
    <row r="76" spans="1:12" ht="25.5">
      <c r="A76" s="217" t="s">
        <v>187</v>
      </c>
      <c r="B76" s="155" t="s">
        <v>174</v>
      </c>
      <c r="C76" s="156" t="s">
        <v>101</v>
      </c>
      <c r="D76" s="157" t="s">
        <v>269</v>
      </c>
      <c r="E76" s="24" t="s">
        <v>48</v>
      </c>
      <c r="F76" s="25">
        <v>43</v>
      </c>
      <c r="G76" s="26">
        <v>1</v>
      </c>
      <c r="H76" s="42" t="s">
        <v>144</v>
      </c>
      <c r="I76" s="55">
        <f t="shared" si="3"/>
        <v>43</v>
      </c>
      <c r="J76" s="16"/>
      <c r="K76" s="52">
        <f t="shared" si="1"/>
        <v>0</v>
      </c>
      <c r="L76" s="184"/>
    </row>
    <row r="77" spans="1:12" ht="26.25" thickBot="1">
      <c r="A77" s="218"/>
      <c r="B77" s="174" t="s">
        <v>174</v>
      </c>
      <c r="C77" s="175" t="s">
        <v>270</v>
      </c>
      <c r="D77" s="176" t="s">
        <v>269</v>
      </c>
      <c r="E77" s="93" t="s">
        <v>48</v>
      </c>
      <c r="F77" s="94">
        <v>46</v>
      </c>
      <c r="G77" s="95">
        <v>1</v>
      </c>
      <c r="H77" s="96" t="s">
        <v>144</v>
      </c>
      <c r="I77" s="97">
        <f t="shared" si="3"/>
        <v>46</v>
      </c>
      <c r="J77" s="107"/>
      <c r="K77" s="99">
        <f t="shared" si="1"/>
        <v>0</v>
      </c>
      <c r="L77" s="184"/>
    </row>
    <row r="78" spans="1:12">
      <c r="A78" s="222" t="s">
        <v>146</v>
      </c>
      <c r="B78" s="177" t="s">
        <v>102</v>
      </c>
      <c r="C78" s="178" t="s">
        <v>271</v>
      </c>
      <c r="D78" s="179" t="s">
        <v>272</v>
      </c>
      <c r="E78" s="24" t="s">
        <v>276</v>
      </c>
      <c r="F78" s="25">
        <v>66.171999999999997</v>
      </c>
      <c r="G78" s="26">
        <v>12</v>
      </c>
      <c r="H78" s="42" t="s">
        <v>277</v>
      </c>
      <c r="I78" s="55">
        <f t="shared" si="3"/>
        <v>5.5143333333333331</v>
      </c>
      <c r="J78" s="16"/>
      <c r="K78" s="52">
        <f t="shared" si="1"/>
        <v>0</v>
      </c>
      <c r="L78" s="184"/>
    </row>
    <row r="79" spans="1:12">
      <c r="A79" s="223"/>
      <c r="B79" s="180" t="s">
        <v>102</v>
      </c>
      <c r="C79" s="181" t="s">
        <v>273</v>
      </c>
      <c r="D79" s="182" t="s">
        <v>274</v>
      </c>
      <c r="E79" s="31" t="s">
        <v>280</v>
      </c>
      <c r="F79" s="32">
        <v>202.37700000000001</v>
      </c>
      <c r="G79" s="62">
        <v>20</v>
      </c>
      <c r="H79" s="43" t="s">
        <v>281</v>
      </c>
      <c r="I79" s="56">
        <f t="shared" si="3"/>
        <v>10.11885</v>
      </c>
      <c r="J79" s="14"/>
      <c r="K79" s="53">
        <f t="shared" si="1"/>
        <v>0</v>
      </c>
      <c r="L79" s="184"/>
    </row>
    <row r="80" spans="1:12" ht="15.75" thickBot="1">
      <c r="A80" s="223"/>
      <c r="B80" s="129" t="s">
        <v>102</v>
      </c>
      <c r="C80" s="130" t="s">
        <v>175</v>
      </c>
      <c r="D80" s="131" t="s">
        <v>275</v>
      </c>
      <c r="E80" s="27" t="s">
        <v>176</v>
      </c>
      <c r="F80" s="28">
        <v>38.717800000000004</v>
      </c>
      <c r="G80" s="29">
        <v>1</v>
      </c>
      <c r="H80" s="44" t="s">
        <v>177</v>
      </c>
      <c r="I80" s="57">
        <f t="shared" si="3"/>
        <v>38.717800000000004</v>
      </c>
      <c r="J80" s="15"/>
      <c r="K80" s="54">
        <f t="shared" si="1"/>
        <v>0</v>
      </c>
      <c r="L80" s="184"/>
    </row>
    <row r="81" spans="1:12">
      <c r="A81" s="212" t="s">
        <v>190</v>
      </c>
      <c r="B81" s="123" t="s">
        <v>103</v>
      </c>
      <c r="C81" s="124" t="s">
        <v>106</v>
      </c>
      <c r="D81" s="125" t="s">
        <v>104</v>
      </c>
      <c r="E81" s="104" t="s">
        <v>105</v>
      </c>
      <c r="F81" s="105">
        <v>74</v>
      </c>
      <c r="G81" s="110">
        <v>20</v>
      </c>
      <c r="H81" s="86" t="s">
        <v>142</v>
      </c>
      <c r="I81" s="74">
        <f t="shared" si="3"/>
        <v>3.7</v>
      </c>
      <c r="J81" s="108"/>
      <c r="K81" s="88">
        <f t="shared" si="1"/>
        <v>0</v>
      </c>
      <c r="L81" s="184"/>
    </row>
    <row r="82" spans="1:12" ht="15.75" thickBot="1">
      <c r="A82" s="214"/>
      <c r="B82" s="129" t="s">
        <v>103</v>
      </c>
      <c r="C82" s="130" t="s">
        <v>107</v>
      </c>
      <c r="D82" s="131" t="s">
        <v>104</v>
      </c>
      <c r="E82" s="27" t="s">
        <v>105</v>
      </c>
      <c r="F82" s="28">
        <v>74</v>
      </c>
      <c r="G82" s="34">
        <v>20</v>
      </c>
      <c r="H82" s="44" t="s">
        <v>142</v>
      </c>
      <c r="I82" s="57">
        <f t="shared" si="3"/>
        <v>3.7</v>
      </c>
      <c r="J82" s="15"/>
      <c r="K82" s="54">
        <f t="shared" si="1"/>
        <v>0</v>
      </c>
      <c r="L82" s="184"/>
    </row>
    <row r="83" spans="1:12">
      <c r="A83" s="215" t="s">
        <v>186</v>
      </c>
      <c r="B83" s="165" t="s">
        <v>108</v>
      </c>
      <c r="C83" s="141" t="s">
        <v>278</v>
      </c>
      <c r="D83" s="142" t="s">
        <v>109</v>
      </c>
      <c r="E83" s="24" t="s">
        <v>110</v>
      </c>
      <c r="F83" s="25">
        <v>28.34</v>
      </c>
      <c r="G83" s="26">
        <v>1</v>
      </c>
      <c r="H83" s="39" t="s">
        <v>16</v>
      </c>
      <c r="I83" s="55">
        <f t="shared" si="3"/>
        <v>28.34</v>
      </c>
      <c r="J83" s="16"/>
      <c r="K83" s="52">
        <f t="shared" ref="K83:K97" si="4">I83*J83</f>
        <v>0</v>
      </c>
      <c r="L83" s="184"/>
    </row>
    <row r="84" spans="1:12" ht="15.75" thickBot="1">
      <c r="A84" s="216"/>
      <c r="B84" s="129" t="s">
        <v>108</v>
      </c>
      <c r="C84" s="130" t="s">
        <v>111</v>
      </c>
      <c r="D84" s="131" t="s">
        <v>178</v>
      </c>
      <c r="E84" s="27" t="s">
        <v>110</v>
      </c>
      <c r="F84" s="28">
        <v>39.21</v>
      </c>
      <c r="G84" s="29">
        <v>1</v>
      </c>
      <c r="H84" s="41" t="s">
        <v>16</v>
      </c>
      <c r="I84" s="57">
        <f t="shared" si="3"/>
        <v>39.21</v>
      </c>
      <c r="J84" s="15"/>
      <c r="K84" s="54">
        <f t="shared" si="4"/>
        <v>0</v>
      </c>
      <c r="L84" s="184"/>
    </row>
    <row r="85" spans="1:12">
      <c r="A85" s="212" t="s">
        <v>191</v>
      </c>
      <c r="B85" s="165" t="s">
        <v>179</v>
      </c>
      <c r="C85" s="141" t="s">
        <v>112</v>
      </c>
      <c r="D85" s="142" t="s">
        <v>113</v>
      </c>
      <c r="E85" s="18" t="s">
        <v>114</v>
      </c>
      <c r="F85" s="19">
        <v>45.3</v>
      </c>
      <c r="G85" s="26">
        <v>8</v>
      </c>
      <c r="H85" s="39" t="s">
        <v>43</v>
      </c>
      <c r="I85" s="55">
        <f t="shared" si="3"/>
        <v>5.6624999999999996</v>
      </c>
      <c r="J85" s="16"/>
      <c r="K85" s="52">
        <f t="shared" si="4"/>
        <v>0</v>
      </c>
      <c r="L85" s="184"/>
    </row>
    <row r="86" spans="1:12">
      <c r="A86" s="213"/>
      <c r="B86" s="126" t="s">
        <v>179</v>
      </c>
      <c r="C86" s="127" t="s">
        <v>115</v>
      </c>
      <c r="D86" s="128" t="s">
        <v>113</v>
      </c>
      <c r="E86" s="31" t="s">
        <v>114</v>
      </c>
      <c r="F86" s="32">
        <v>47.3</v>
      </c>
      <c r="G86" s="33">
        <v>8</v>
      </c>
      <c r="H86" s="40" t="s">
        <v>43</v>
      </c>
      <c r="I86" s="56">
        <f t="shared" si="3"/>
        <v>5.9124999999999996</v>
      </c>
      <c r="J86" s="14"/>
      <c r="K86" s="53">
        <f t="shared" si="4"/>
        <v>0</v>
      </c>
      <c r="L86" s="184"/>
    </row>
    <row r="87" spans="1:12">
      <c r="A87" s="213"/>
      <c r="B87" s="126" t="s">
        <v>179</v>
      </c>
      <c r="C87" s="127" t="s">
        <v>116</v>
      </c>
      <c r="D87" s="128" t="s">
        <v>113</v>
      </c>
      <c r="E87" s="31" t="s">
        <v>114</v>
      </c>
      <c r="F87" s="32">
        <v>52.5</v>
      </c>
      <c r="G87" s="33">
        <v>8</v>
      </c>
      <c r="H87" s="40" t="s">
        <v>43</v>
      </c>
      <c r="I87" s="56">
        <f t="shared" si="3"/>
        <v>6.5625</v>
      </c>
      <c r="J87" s="14"/>
      <c r="K87" s="53">
        <f t="shared" si="4"/>
        <v>0</v>
      </c>
      <c r="L87" s="184"/>
    </row>
    <row r="88" spans="1:12" ht="15.75" thickBot="1">
      <c r="A88" s="214"/>
      <c r="B88" s="183" t="s">
        <v>179</v>
      </c>
      <c r="C88" s="130" t="s">
        <v>117</v>
      </c>
      <c r="D88" s="131" t="s">
        <v>113</v>
      </c>
      <c r="E88" s="27" t="s">
        <v>114</v>
      </c>
      <c r="F88" s="28">
        <v>46.1</v>
      </c>
      <c r="G88" s="34">
        <v>8</v>
      </c>
      <c r="H88" s="41" t="s">
        <v>43</v>
      </c>
      <c r="I88" s="57">
        <f t="shared" si="3"/>
        <v>5.7625000000000002</v>
      </c>
      <c r="J88" s="15"/>
      <c r="K88" s="54">
        <f t="shared" si="4"/>
        <v>0</v>
      </c>
      <c r="L88" s="184"/>
    </row>
    <row r="89" spans="1:12">
      <c r="A89" s="212" t="s">
        <v>143</v>
      </c>
      <c r="B89" s="165" t="s">
        <v>118</v>
      </c>
      <c r="C89" s="141" t="s">
        <v>119</v>
      </c>
      <c r="D89" s="142" t="s">
        <v>120</v>
      </c>
      <c r="E89" s="24" t="s">
        <v>59</v>
      </c>
      <c r="F89" s="25">
        <v>51.5</v>
      </c>
      <c r="G89" s="30">
        <v>6</v>
      </c>
      <c r="H89" s="39" t="s">
        <v>25</v>
      </c>
      <c r="I89" s="55">
        <f t="shared" si="3"/>
        <v>8.5833333333333339</v>
      </c>
      <c r="J89" s="16"/>
      <c r="K89" s="52">
        <f t="shared" si="4"/>
        <v>0</v>
      </c>
      <c r="L89" s="184"/>
    </row>
    <row r="90" spans="1:12">
      <c r="A90" s="213"/>
      <c r="B90" s="126" t="s">
        <v>118</v>
      </c>
      <c r="C90" s="127" t="s">
        <v>121</v>
      </c>
      <c r="D90" s="128" t="s">
        <v>120</v>
      </c>
      <c r="E90" s="31" t="s">
        <v>122</v>
      </c>
      <c r="F90" s="32">
        <v>64</v>
      </c>
      <c r="G90" s="33">
        <v>2</v>
      </c>
      <c r="H90" s="40" t="s">
        <v>26</v>
      </c>
      <c r="I90" s="56">
        <f t="shared" si="3"/>
        <v>32</v>
      </c>
      <c r="J90" s="14"/>
      <c r="K90" s="53">
        <f t="shared" si="4"/>
        <v>0</v>
      </c>
      <c r="L90" s="184"/>
    </row>
    <row r="91" spans="1:12">
      <c r="A91" s="213"/>
      <c r="B91" s="126" t="s">
        <v>118</v>
      </c>
      <c r="C91" s="127" t="s">
        <v>123</v>
      </c>
      <c r="D91" s="128" t="s">
        <v>124</v>
      </c>
      <c r="E91" s="31" t="s">
        <v>59</v>
      </c>
      <c r="F91" s="32">
        <v>49.7</v>
      </c>
      <c r="G91" s="33">
        <v>6</v>
      </c>
      <c r="H91" s="40" t="s">
        <v>25</v>
      </c>
      <c r="I91" s="56">
        <f t="shared" si="3"/>
        <v>8.2833333333333332</v>
      </c>
      <c r="J91" s="14"/>
      <c r="K91" s="53">
        <f t="shared" si="4"/>
        <v>0</v>
      </c>
      <c r="L91" s="184"/>
    </row>
    <row r="92" spans="1:12">
      <c r="A92" s="213"/>
      <c r="B92" s="126" t="s">
        <v>118</v>
      </c>
      <c r="C92" s="127" t="s">
        <v>125</v>
      </c>
      <c r="D92" s="128" t="s">
        <v>124</v>
      </c>
      <c r="E92" s="31" t="s">
        <v>122</v>
      </c>
      <c r="F92" s="32">
        <v>63.6</v>
      </c>
      <c r="G92" s="33">
        <v>2</v>
      </c>
      <c r="H92" s="40" t="s">
        <v>26</v>
      </c>
      <c r="I92" s="56">
        <f t="shared" si="3"/>
        <v>31.8</v>
      </c>
      <c r="J92" s="14"/>
      <c r="K92" s="53">
        <f t="shared" si="4"/>
        <v>0</v>
      </c>
      <c r="L92" s="184"/>
    </row>
    <row r="93" spans="1:12">
      <c r="A93" s="213"/>
      <c r="B93" s="126" t="s">
        <v>118</v>
      </c>
      <c r="C93" s="127" t="s">
        <v>126</v>
      </c>
      <c r="D93" s="128" t="s">
        <v>127</v>
      </c>
      <c r="E93" s="31" t="s">
        <v>122</v>
      </c>
      <c r="F93" s="32">
        <v>71</v>
      </c>
      <c r="G93" s="33">
        <v>2</v>
      </c>
      <c r="H93" s="40" t="s">
        <v>26</v>
      </c>
      <c r="I93" s="56">
        <f t="shared" si="3"/>
        <v>35.5</v>
      </c>
      <c r="J93" s="14"/>
      <c r="K93" s="53">
        <f t="shared" si="4"/>
        <v>0</v>
      </c>
      <c r="L93" s="184"/>
    </row>
    <row r="94" spans="1:12">
      <c r="A94" s="213"/>
      <c r="B94" s="126" t="s">
        <v>118</v>
      </c>
      <c r="C94" s="127" t="s">
        <v>128</v>
      </c>
      <c r="D94" s="128" t="s">
        <v>127</v>
      </c>
      <c r="E94" s="31" t="s">
        <v>122</v>
      </c>
      <c r="F94" s="32">
        <v>69</v>
      </c>
      <c r="G94" s="33">
        <v>2</v>
      </c>
      <c r="H94" s="40" t="s">
        <v>26</v>
      </c>
      <c r="I94" s="56">
        <f t="shared" si="3"/>
        <v>34.5</v>
      </c>
      <c r="J94" s="14"/>
      <c r="K94" s="53">
        <f t="shared" si="4"/>
        <v>0</v>
      </c>
      <c r="L94" s="184"/>
    </row>
    <row r="95" spans="1:12">
      <c r="A95" s="213"/>
      <c r="B95" s="126" t="s">
        <v>118</v>
      </c>
      <c r="C95" s="127" t="s">
        <v>129</v>
      </c>
      <c r="D95" s="128" t="s">
        <v>130</v>
      </c>
      <c r="E95" s="31" t="s">
        <v>59</v>
      </c>
      <c r="F95" s="32">
        <v>65.300000000000011</v>
      </c>
      <c r="G95" s="33">
        <v>6</v>
      </c>
      <c r="H95" s="40" t="s">
        <v>25</v>
      </c>
      <c r="I95" s="56">
        <f t="shared" si="3"/>
        <v>10.883333333333335</v>
      </c>
      <c r="J95" s="14"/>
      <c r="K95" s="53">
        <f t="shared" si="4"/>
        <v>0</v>
      </c>
      <c r="L95" s="184"/>
    </row>
    <row r="96" spans="1:12">
      <c r="A96" s="213"/>
      <c r="B96" s="126" t="s">
        <v>118</v>
      </c>
      <c r="C96" s="127" t="s">
        <v>131</v>
      </c>
      <c r="D96" s="128" t="s">
        <v>132</v>
      </c>
      <c r="E96" s="31" t="s">
        <v>59</v>
      </c>
      <c r="F96" s="32">
        <v>73.699999999999989</v>
      </c>
      <c r="G96" s="33">
        <v>6</v>
      </c>
      <c r="H96" s="40" t="s">
        <v>25</v>
      </c>
      <c r="I96" s="56">
        <f t="shared" si="3"/>
        <v>12.283333333333331</v>
      </c>
      <c r="J96" s="14"/>
      <c r="K96" s="53">
        <f t="shared" si="4"/>
        <v>0</v>
      </c>
      <c r="L96" s="184"/>
    </row>
    <row r="97" spans="1:12" ht="15.75" thickBot="1">
      <c r="A97" s="214"/>
      <c r="B97" s="64" t="s">
        <v>118</v>
      </c>
      <c r="C97" s="48" t="s">
        <v>133</v>
      </c>
      <c r="D97" s="51" t="s">
        <v>134</v>
      </c>
      <c r="E97" s="27" t="s">
        <v>59</v>
      </c>
      <c r="F97" s="28">
        <v>81.5</v>
      </c>
      <c r="G97" s="34">
        <v>6</v>
      </c>
      <c r="H97" s="41" t="s">
        <v>25</v>
      </c>
      <c r="I97" s="57">
        <f t="shared" si="3"/>
        <v>13.583333333333334</v>
      </c>
      <c r="J97" s="15"/>
      <c r="K97" s="54">
        <f t="shared" si="4"/>
        <v>0</v>
      </c>
      <c r="L97" s="184"/>
    </row>
    <row r="98" spans="1:12" ht="15.75" thickBot="1">
      <c r="A98" s="59"/>
      <c r="B98" s="2"/>
      <c r="C98" s="49"/>
      <c r="D98" s="49"/>
      <c r="E98" s="3"/>
      <c r="F98" s="38">
        <f>SUM(F7:F97)</f>
        <v>5633.0428581382321</v>
      </c>
      <c r="G98" s="38">
        <f>SUM(G7:G97)</f>
        <v>618</v>
      </c>
      <c r="H98" s="45"/>
      <c r="I98" s="58"/>
      <c r="J98" s="6">
        <f>SUM(J7:J97)</f>
        <v>0</v>
      </c>
      <c r="K98" s="6"/>
      <c r="L98" s="63"/>
    </row>
    <row r="99" spans="1:12" ht="15.75" thickBot="1">
      <c r="A99" s="59"/>
      <c r="B99" s="2"/>
      <c r="C99" s="49"/>
      <c r="D99" s="49"/>
      <c r="E99" s="3"/>
      <c r="F99" s="2"/>
      <c r="G99" s="7"/>
      <c r="H99" s="45"/>
      <c r="I99" s="47"/>
      <c r="J99" s="9" t="s">
        <v>27</v>
      </c>
      <c r="K99" s="11">
        <f>SUM(K7:K97)</f>
        <v>0</v>
      </c>
    </row>
    <row r="100" spans="1:12" s="1" customFormat="1" ht="24.75" thickBot="1">
      <c r="A100" s="59"/>
      <c r="B100" s="47"/>
      <c r="C100" s="67"/>
      <c r="D100" s="72" t="s">
        <v>184</v>
      </c>
      <c r="E100" s="68"/>
      <c r="F100" s="69"/>
      <c r="G100" s="70"/>
      <c r="H100" s="71" t="s">
        <v>185</v>
      </c>
      <c r="I100" s="73" t="s">
        <v>183</v>
      </c>
      <c r="J100" s="61" t="s">
        <v>28</v>
      </c>
      <c r="K100" s="12">
        <f>K99-K101</f>
        <v>0</v>
      </c>
    </row>
    <row r="101" spans="1:12" ht="15.75" thickBot="1">
      <c r="A101" s="59"/>
      <c r="B101" s="2"/>
      <c r="C101" s="49"/>
      <c r="D101" s="49"/>
      <c r="E101" s="3"/>
      <c r="F101" s="2"/>
      <c r="G101" s="7"/>
      <c r="H101" s="45"/>
      <c r="I101" s="47"/>
      <c r="J101" s="10" t="s">
        <v>29</v>
      </c>
      <c r="K101" s="13">
        <f>ROUNDDOWN(K99/2,0)</f>
        <v>0</v>
      </c>
    </row>
  </sheetData>
  <mergeCells count="33">
    <mergeCell ref="A42:A57"/>
    <mergeCell ref="A71:A75"/>
    <mergeCell ref="A6:B6"/>
    <mergeCell ref="A39:A41"/>
    <mergeCell ref="A23:A24"/>
    <mergeCell ref="A11:A19"/>
    <mergeCell ref="A7:A10"/>
    <mergeCell ref="A25:A36"/>
    <mergeCell ref="A20:A22"/>
    <mergeCell ref="A37:A38"/>
    <mergeCell ref="A58:A59"/>
    <mergeCell ref="A64:A67"/>
    <mergeCell ref="A60:A63"/>
    <mergeCell ref="A89:A97"/>
    <mergeCell ref="A85:A88"/>
    <mergeCell ref="A83:A84"/>
    <mergeCell ref="A76:A77"/>
    <mergeCell ref="A68:A70"/>
    <mergeCell ref="A81:A82"/>
    <mergeCell ref="A78:A80"/>
    <mergeCell ref="A1:K1"/>
    <mergeCell ref="E2:K2"/>
    <mergeCell ref="E3:K3"/>
    <mergeCell ref="E4:K4"/>
    <mergeCell ref="E5:K5"/>
    <mergeCell ref="A2:B2"/>
    <mergeCell ref="A3:B3"/>
    <mergeCell ref="A4:B4"/>
    <mergeCell ref="A5:B5"/>
    <mergeCell ref="C2:D2"/>
    <mergeCell ref="C3:D3"/>
    <mergeCell ref="C4:D4"/>
    <mergeCell ref="C5:D5"/>
  </mergeCells>
  <phoneticPr fontId="35" type="noConversion"/>
  <pageMargins left="0.70866141732283472" right="0.70866141732283472" top="0.59055118110236227" bottom="0.55118110236220474" header="0.31496062992125984" footer="0.31496062992125984"/>
  <pageSetup scale="63" fitToWidth="2" fitToHeight="2" orientation="landscape" r:id="rId1"/>
  <headerFooter>
    <oddHeader xml:space="preserve">&amp;L&amp;F&amp;C&amp;"-,Gras"&amp;12Remises A Flots 2022&amp;RJuin 2022
</oddHeader>
    <oddFooter>&amp;L&amp;P/&amp;N&amp;R&amp;F</oddFooter>
  </headerFooter>
  <rowBreaks count="1" manualBreakCount="1">
    <brk id="4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E14" sqref="E14"/>
    </sheetView>
  </sheetViews>
  <sheetFormatPr baseColWidth="10" defaultRowHeight="15"/>
  <sheetData>
    <row r="1" spans="1:1">
      <c r="A1" t="s">
        <v>181</v>
      </c>
    </row>
    <row r="2" spans="1:1">
      <c r="A2" t="s">
        <v>182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7E35E8B-C3C2-41FF-B48A-4EBAB747C05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BDC2022</vt:lpstr>
      <vt:lpstr>Feuil2</vt:lpstr>
      <vt:lpstr>Feuil3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Freddie</dc:creator>
  <cp:lastModifiedBy>fhofmann</cp:lastModifiedBy>
  <cp:lastPrinted>2022-06-10T20:07:56Z</cp:lastPrinted>
  <dcterms:created xsi:type="dcterms:W3CDTF">2018-05-04T20:21:30Z</dcterms:created>
  <dcterms:modified xsi:type="dcterms:W3CDTF">2022-06-10T20:08:01Z</dcterms:modified>
</cp:coreProperties>
</file>